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ate1904="1" filterPrivacy="1"/>
  <xr:revisionPtr revIDLastSave="1" documentId="8_{B79E13CC-5B43-4B60-AA21-BC44E31D0132}" xr6:coauthVersionLast="47" xr6:coauthVersionMax="47" xr10:uidLastSave="{B7E9550F-01D1-4F29-8E30-5087CBA2DA31}"/>
  <bookViews>
    <workbookView xWindow="-120" yWindow="-120" windowWidth="29040" windowHeight="15720" tabRatio="500" xr2:uid="{00000000-000D-0000-FFFF-FFFF00000000}"/>
  </bookViews>
  <sheets>
    <sheet name="Cashbook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3" i="22" l="1"/>
  <c r="AD132" i="22"/>
  <c r="AD130" i="22"/>
  <c r="AD127" i="22"/>
  <c r="AB126" i="22"/>
  <c r="AD126" i="22" s="1"/>
  <c r="AB125" i="22"/>
  <c r="AD125" i="22" s="1"/>
  <c r="B136" i="22"/>
  <c r="B135" i="22"/>
  <c r="O130" i="22"/>
  <c r="AB124" i="22"/>
  <c r="AD124" i="22" s="1"/>
  <c r="AB123" i="22"/>
  <c r="AD123" i="22" s="1"/>
  <c r="AB122" i="22"/>
  <c r="AD122" i="22" s="1"/>
  <c r="AB121" i="22"/>
  <c r="AD121" i="22" s="1"/>
  <c r="AB120" i="22"/>
  <c r="AD120" i="22" s="1"/>
  <c r="AB119" i="22"/>
  <c r="AD119" i="22" s="1"/>
  <c r="AB118" i="22"/>
  <c r="AD118" i="22" s="1"/>
  <c r="AB117" i="22"/>
  <c r="AD117" i="22" s="1"/>
  <c r="R130" i="22"/>
  <c r="AB116" i="22"/>
  <c r="AD116" i="22" s="1"/>
  <c r="E130" i="22"/>
  <c r="L130" i="22"/>
  <c r="H130" i="22"/>
  <c r="AB115" i="22"/>
  <c r="AD115" i="22" s="1"/>
  <c r="AB114" i="22"/>
  <c r="AD114" i="22" s="1"/>
  <c r="AB113" i="22"/>
  <c r="AD113" i="22" s="1"/>
  <c r="AB112" i="22"/>
  <c r="AD112" i="22" s="1"/>
  <c r="AB111" i="22"/>
  <c r="AD111" i="22" s="1"/>
  <c r="AB110" i="22"/>
  <c r="AD110" i="22" s="1"/>
  <c r="AB109" i="22"/>
  <c r="AD109" i="22" s="1"/>
  <c r="I130" i="22"/>
  <c r="AC130" i="22"/>
  <c r="S130" i="22"/>
  <c r="M130" i="22"/>
  <c r="D130" i="22"/>
  <c r="K130" i="22"/>
  <c r="G130" i="22"/>
  <c r="AB108" i="22"/>
  <c r="AD108" i="22" s="1"/>
  <c r="AB107" i="22"/>
  <c r="AD107" i="22" s="1"/>
  <c r="AB106" i="22"/>
  <c r="AD106" i="22" s="1"/>
  <c r="AB105" i="22"/>
  <c r="AD105" i="22" s="1"/>
  <c r="AB104" i="22"/>
  <c r="AD104" i="22" s="1"/>
  <c r="AB103" i="22"/>
  <c r="AD103" i="22" s="1"/>
  <c r="AB102" i="22"/>
  <c r="AD102" i="22" s="1"/>
  <c r="AB101" i="22"/>
  <c r="AD101" i="22" s="1"/>
  <c r="AB100" i="22"/>
  <c r="AD100" i="22" s="1"/>
  <c r="AB99" i="22"/>
  <c r="AD99" i="22" s="1"/>
  <c r="AB98" i="22"/>
  <c r="AD98" i="22" s="1"/>
  <c r="AB97" i="22"/>
  <c r="AD97" i="22" s="1"/>
  <c r="AB96" i="22"/>
  <c r="AD96" i="22" s="1"/>
  <c r="AB95" i="22"/>
  <c r="AD95" i="22" s="1"/>
  <c r="AB94" i="22"/>
  <c r="AD94" i="22" s="1"/>
  <c r="AB93" i="22"/>
  <c r="AD93" i="22" s="1"/>
  <c r="AA130" i="22"/>
  <c r="AB92" i="22"/>
  <c r="AD92" i="22" s="1"/>
  <c r="AB91" i="22"/>
  <c r="AD91" i="22" s="1"/>
  <c r="AB90" i="22"/>
  <c r="AD90" i="22" s="1"/>
  <c r="AB89" i="22"/>
  <c r="AD89" i="22" s="1"/>
  <c r="AB88" i="22"/>
  <c r="AD88" i="22" s="1"/>
  <c r="AB87" i="22"/>
  <c r="AD87" i="22" s="1"/>
  <c r="AB86" i="22"/>
  <c r="AD86" i="22" s="1"/>
  <c r="AB85" i="22"/>
  <c r="AD85" i="22" s="1"/>
  <c r="V130" i="22"/>
  <c r="U130" i="22"/>
  <c r="F130" i="22"/>
  <c r="AB15" i="22"/>
  <c r="AD15" i="22" s="1"/>
  <c r="Z130" i="22"/>
  <c r="AB74" i="22"/>
  <c r="AD74" i="22" s="1"/>
  <c r="AB73" i="22"/>
  <c r="AD73" i="22" s="1"/>
  <c r="AB75" i="22"/>
  <c r="AD75" i="22" s="1"/>
  <c r="C151" i="22"/>
  <c r="N130" i="22"/>
  <c r="J130" i="22"/>
  <c r="AB84" i="22"/>
  <c r="AD84" i="22" s="1"/>
  <c r="AB83" i="22"/>
  <c r="AD83" i="22" s="1"/>
  <c r="AB82" i="22"/>
  <c r="AD82" i="22" s="1"/>
  <c r="AB81" i="22"/>
  <c r="AD81" i="22" s="1"/>
  <c r="AB80" i="22"/>
  <c r="AD80" i="22" s="1"/>
  <c r="AB79" i="22"/>
  <c r="AD79" i="22" s="1"/>
  <c r="AB78" i="22"/>
  <c r="AD78" i="22" s="1"/>
  <c r="AB77" i="22"/>
  <c r="AD77" i="22" s="1"/>
  <c r="AB76" i="22"/>
  <c r="AD76" i="22" s="1"/>
  <c r="AB72" i="22"/>
  <c r="AD72" i="22" s="1"/>
  <c r="AB71" i="22"/>
  <c r="AD71" i="22" s="1"/>
  <c r="AB70" i="22"/>
  <c r="AD70" i="22" s="1"/>
  <c r="AB69" i="22"/>
  <c r="AD69" i="22" s="1"/>
  <c r="AB68" i="22"/>
  <c r="AD68" i="22" s="1"/>
  <c r="AB67" i="22"/>
  <c r="AD67" i="22" s="1"/>
  <c r="AB66" i="22"/>
  <c r="AD66" i="22" s="1"/>
  <c r="AB65" i="22"/>
  <c r="AD65" i="22" s="1"/>
  <c r="AB64" i="22"/>
  <c r="AD64" i="22" s="1"/>
  <c r="AB63" i="22"/>
  <c r="AD63" i="22" s="1"/>
  <c r="T130" i="22"/>
  <c r="AB62" i="22"/>
  <c r="AD62" i="22" s="1"/>
  <c r="AB61" i="22"/>
  <c r="AD61" i="22" s="1"/>
  <c r="AB60" i="22"/>
  <c r="AD60" i="22" s="1"/>
  <c r="AB59" i="22"/>
  <c r="AD59" i="22" s="1"/>
  <c r="AB58" i="22"/>
  <c r="AD58" i="22" s="1"/>
  <c r="AB57" i="22"/>
  <c r="AD57" i="22" s="1"/>
  <c r="AB56" i="22"/>
  <c r="AD56" i="22" s="1"/>
  <c r="AB55" i="22"/>
  <c r="AD55" i="22" s="1"/>
  <c r="AB54" i="22"/>
  <c r="AD54" i="22" s="1"/>
  <c r="AB53" i="22"/>
  <c r="AD53" i="22" s="1"/>
  <c r="AB52" i="22"/>
  <c r="AD52" i="22" s="1"/>
  <c r="AB51" i="22"/>
  <c r="AD51" i="22" s="1"/>
  <c r="AB50" i="22"/>
  <c r="AD50" i="22" s="1"/>
  <c r="AB49" i="22"/>
  <c r="AD49" i="22" s="1"/>
  <c r="AB48" i="22"/>
  <c r="AD48" i="22" s="1"/>
  <c r="AB47" i="22"/>
  <c r="AD47" i="22" s="1"/>
  <c r="AB46" i="22"/>
  <c r="AD46" i="22" s="1"/>
  <c r="AB45" i="22"/>
  <c r="AD45" i="22" s="1"/>
  <c r="AB44" i="22"/>
  <c r="AD44" i="22" s="1"/>
  <c r="AB43" i="22"/>
  <c r="AD43" i="22" s="1"/>
  <c r="AB42" i="22"/>
  <c r="AD42" i="22" s="1"/>
  <c r="AB41" i="22"/>
  <c r="AD41" i="22" s="1"/>
  <c r="AB40" i="22"/>
  <c r="AD40" i="22" s="1"/>
  <c r="AB39" i="22"/>
  <c r="AB38" i="22"/>
  <c r="AB37" i="22"/>
  <c r="AB26" i="22"/>
  <c r="AB36" i="22"/>
  <c r="AB35" i="22"/>
  <c r="AB34" i="22"/>
  <c r="AB33" i="22"/>
  <c r="AB32" i="22"/>
  <c r="AB31" i="22"/>
  <c r="AB30" i="22"/>
  <c r="AB29" i="22"/>
  <c r="AB28" i="22"/>
  <c r="AB27" i="22"/>
  <c r="AB25" i="22"/>
  <c r="AB24" i="22"/>
  <c r="AB23" i="22"/>
  <c r="AB22" i="22"/>
  <c r="AB21" i="22"/>
  <c r="Y130" i="22"/>
  <c r="X130" i="22"/>
  <c r="W130" i="22"/>
  <c r="Q130" i="22"/>
  <c r="P130" i="22"/>
  <c r="AB20" i="22"/>
  <c r="AB19" i="22"/>
  <c r="AB18" i="22"/>
  <c r="AD18" i="22" s="1"/>
  <c r="AB17" i="22"/>
  <c r="AD17" i="22" s="1"/>
  <c r="AB16" i="22"/>
  <c r="AB14" i="22"/>
  <c r="AD14" i="22" s="1"/>
  <c r="AB13" i="22"/>
  <c r="AD13" i="22" s="1"/>
  <c r="AB12" i="22"/>
  <c r="AD12" i="22" s="1"/>
  <c r="AB11" i="22"/>
  <c r="AD11" i="22" s="1"/>
  <c r="AB10" i="22"/>
  <c r="AD10" i="22" s="1"/>
  <c r="AB9" i="22"/>
  <c r="AD9" i="22" s="1"/>
  <c r="AB8" i="22"/>
  <c r="AD8" i="22" s="1"/>
  <c r="AB7" i="22"/>
  <c r="AD7" i="22" s="1"/>
  <c r="AB6" i="22"/>
  <c r="AD6" i="22" s="1"/>
  <c r="AB5" i="22"/>
  <c r="AD5" i="22" s="1"/>
  <c r="AB4" i="22"/>
  <c r="AD4" i="22" s="1"/>
  <c r="AB3" i="22"/>
  <c r="AD3" i="22" s="1"/>
  <c r="B140" i="22" l="1"/>
  <c r="C144" i="22" s="1"/>
  <c r="AB130" i="22"/>
  <c r="C145" i="22" l="1"/>
  <c r="C153" i="22" s="1"/>
</calcChain>
</file>

<file path=xl/sharedStrings.xml><?xml version="1.0" encoding="utf-8"?>
<sst xmlns="http://schemas.openxmlformats.org/spreadsheetml/2006/main" count="313" uniqueCount="183">
  <si>
    <t>HMRC</t>
  </si>
  <si>
    <t>Salary</t>
  </si>
  <si>
    <t>Subs</t>
  </si>
  <si>
    <t>VAT</t>
  </si>
  <si>
    <t>NET</t>
  </si>
  <si>
    <t>GROSS</t>
  </si>
  <si>
    <t>Xmas</t>
  </si>
  <si>
    <t>Ins</t>
  </si>
  <si>
    <t>Newsltr</t>
  </si>
  <si>
    <t>Hall hire</t>
  </si>
  <si>
    <t>ICO</t>
  </si>
  <si>
    <t>Trees</t>
  </si>
  <si>
    <t>Audits</t>
  </si>
  <si>
    <t>Expenses</t>
  </si>
  <si>
    <t>Grants</t>
  </si>
  <si>
    <t>Grnds Maint</t>
  </si>
  <si>
    <t>Office</t>
  </si>
  <si>
    <t>Locum</t>
  </si>
  <si>
    <t>CLH</t>
  </si>
  <si>
    <t>Defibs</t>
  </si>
  <si>
    <t>Admin</t>
  </si>
  <si>
    <t>Petty cash</t>
  </si>
  <si>
    <t>Playareas</t>
  </si>
  <si>
    <t>misc</t>
  </si>
  <si>
    <t>Elections</t>
  </si>
  <si>
    <t>Bin</t>
  </si>
  <si>
    <t>PAID TO</t>
  </si>
  <si>
    <t>Wellow playarea inspected with council but Trustees refund</t>
  </si>
  <si>
    <t>1/3 cost and have to pay 1/3 VAT which cannot be reclaimed</t>
  </si>
  <si>
    <t>income</t>
  </si>
  <si>
    <t xml:space="preserve">Reconcilation </t>
  </si>
  <si>
    <t>Signed</t>
  </si>
  <si>
    <t xml:space="preserve">Signed </t>
  </si>
  <si>
    <t>Opening balance at 01/04/2025</t>
  </si>
  <si>
    <t>.</t>
  </si>
  <si>
    <t>Expenditure</t>
  </si>
  <si>
    <t>Balance C/F</t>
  </si>
  <si>
    <t>Investments</t>
  </si>
  <si>
    <t>Community Account</t>
  </si>
  <si>
    <t>Business Interest Account</t>
  </si>
  <si>
    <t>INV DATE</t>
  </si>
  <si>
    <t>DATE PAID</t>
  </si>
  <si>
    <t>8th April</t>
  </si>
  <si>
    <t>Lloyds Bank</t>
  </si>
  <si>
    <t>6th May</t>
  </si>
  <si>
    <t>7th May</t>
  </si>
  <si>
    <t>Mrs V Bailey</t>
  </si>
  <si>
    <t>Mr S Chilton</t>
  </si>
  <si>
    <t>IWALC</t>
  </si>
  <si>
    <t>G Hughes</t>
  </si>
  <si>
    <t>9th May</t>
  </si>
  <si>
    <t>Brighstone Lanscaping</t>
  </si>
  <si>
    <t>12th May</t>
  </si>
  <si>
    <t>Newbridge Comm Association</t>
  </si>
  <si>
    <t>19th May</t>
  </si>
  <si>
    <t>Wellow Literary</t>
  </si>
  <si>
    <t>Shalfleet Village Hall</t>
  </si>
  <si>
    <t>20th May</t>
  </si>
  <si>
    <t>Mrs V Taylor</t>
  </si>
  <si>
    <t>22nd May</t>
  </si>
  <si>
    <t>Ringway Island Roads</t>
  </si>
  <si>
    <t>23rd May</t>
  </si>
  <si>
    <t>2nd June</t>
  </si>
  <si>
    <t>Wellow Millenium Green</t>
  </si>
  <si>
    <t>5th June</t>
  </si>
  <si>
    <t>Bank charges</t>
  </si>
  <si>
    <t>9th June</t>
  </si>
  <si>
    <t>Community Action</t>
  </si>
  <si>
    <t>11th June</t>
  </si>
  <si>
    <t>13th June</t>
  </si>
  <si>
    <t>S Tyrell</t>
  </si>
  <si>
    <t>17th June</t>
  </si>
  <si>
    <t>Ningwood &amp; Shalfleet PTFA</t>
  </si>
  <si>
    <t>19th June</t>
  </si>
  <si>
    <t>23rd June</t>
  </si>
  <si>
    <t>Wight Computers</t>
  </si>
  <si>
    <t>Mr S Milford</t>
  </si>
  <si>
    <t>25th June</t>
  </si>
  <si>
    <t>EXPENDITURE</t>
  </si>
  <si>
    <t>1st July</t>
  </si>
  <si>
    <t>S Ritchie</t>
  </si>
  <si>
    <t>3rd July</t>
  </si>
  <si>
    <t>Playsafety (ROSPA)</t>
  </si>
  <si>
    <t>KC Treework &amp; Fencing</t>
  </si>
  <si>
    <t>IW Defibrillators</t>
  </si>
  <si>
    <t>10th July</t>
  </si>
  <si>
    <t>Viking Office UK</t>
  </si>
  <si>
    <t>16th July</t>
  </si>
  <si>
    <t>23rd July</t>
  </si>
  <si>
    <t>V Taylor</t>
  </si>
  <si>
    <t>29th July</t>
  </si>
  <si>
    <t>30th July</t>
  </si>
  <si>
    <t>4th August</t>
  </si>
  <si>
    <t>15th August</t>
  </si>
  <si>
    <t>West Wight Sports Centre</t>
  </si>
  <si>
    <t>22nd August</t>
  </si>
  <si>
    <t>26th August</t>
  </si>
  <si>
    <t>Barlow Tree Surgery</t>
  </si>
  <si>
    <t>Brighstone Landscaping</t>
  </si>
  <si>
    <t>CHECK TOTAL (should be zero)</t>
  </si>
  <si>
    <t>3rd Sept</t>
  </si>
  <si>
    <t>12th Sept</t>
  </si>
  <si>
    <t>N Adcock</t>
  </si>
  <si>
    <t>22nd Sept</t>
  </si>
  <si>
    <t>23rd Sept</t>
  </si>
  <si>
    <t>24th Sept</t>
  </si>
  <si>
    <t>29th Sept</t>
  </si>
  <si>
    <t>INCOME</t>
  </si>
  <si>
    <t>Precept</t>
  </si>
  <si>
    <t>VAT Refund</t>
  </si>
  <si>
    <t xml:space="preserve">      BALANCES B/f</t>
  </si>
  <si>
    <t>Income</t>
  </si>
  <si>
    <t xml:space="preserve">     BALANCES C/F</t>
  </si>
  <si>
    <t xml:space="preserve">  Expenditure</t>
  </si>
  <si>
    <t>REPRESENTED BY</t>
  </si>
  <si>
    <t>Current Account.</t>
  </si>
  <si>
    <t>Instant Access Account</t>
  </si>
  <si>
    <t>Investment</t>
  </si>
  <si>
    <t>Amount</t>
  </si>
  <si>
    <t>Interest</t>
  </si>
  <si>
    <t>TOTAL</t>
  </si>
  <si>
    <t>2nd Oct</t>
  </si>
  <si>
    <t>Wellow Literary Institute</t>
  </si>
  <si>
    <t>IOW Defibrillators</t>
  </si>
  <si>
    <t>7th Oct</t>
  </si>
  <si>
    <t>10th Oct</t>
  </si>
  <si>
    <t>13th Oct</t>
  </si>
  <si>
    <t>LocalIQ</t>
  </si>
  <si>
    <t>16th Oct</t>
  </si>
  <si>
    <t>BDO LLP</t>
  </si>
  <si>
    <t>20th Oct</t>
  </si>
  <si>
    <t>IW Observer</t>
  </si>
  <si>
    <t>23rd Oct</t>
  </si>
  <si>
    <t>Donation</t>
  </si>
  <si>
    <t>BKV</t>
  </si>
  <si>
    <t>IW Council</t>
  </si>
  <si>
    <t>Royal British Legion</t>
  </si>
  <si>
    <t>Vaughntons</t>
  </si>
  <si>
    <t>29th Oct</t>
  </si>
  <si>
    <t>;</t>
  </si>
  <si>
    <t>3rd Nov</t>
  </si>
  <si>
    <t>Vision ICT Ltd</t>
  </si>
  <si>
    <t xml:space="preserve"> ICT/Website</t>
  </si>
  <si>
    <t>4th Nov</t>
  </si>
  <si>
    <t>6th Nov</t>
  </si>
  <si>
    <t>7th Nov</t>
  </si>
  <si>
    <t>21st Nov</t>
  </si>
  <si>
    <t>25th Nov</t>
  </si>
  <si>
    <t>2nd Dec</t>
  </si>
  <si>
    <t>9th Dec</t>
  </si>
  <si>
    <t>15th Dec</t>
  </si>
  <si>
    <t>G . Hughes - Expenses</t>
  </si>
  <si>
    <t>23rd Dec</t>
  </si>
  <si>
    <t>30th Dec</t>
  </si>
  <si>
    <t>12th Jan</t>
  </si>
  <si>
    <t>23rd Jan</t>
  </si>
  <si>
    <t>26th Jan</t>
  </si>
  <si>
    <t>27th Jan</t>
  </si>
  <si>
    <t>28th Jan</t>
  </si>
  <si>
    <t>Zurich Insurance</t>
  </si>
  <si>
    <t>CHECK TOTAL (SHOULD BE ZERO)</t>
  </si>
  <si>
    <t xml:space="preserve"> l</t>
  </si>
  <si>
    <t>6th Feb</t>
  </si>
  <si>
    <t>G Hughes - Microsoft Office</t>
  </si>
  <si>
    <t>10th Feb</t>
  </si>
  <si>
    <t>16th Feb</t>
  </si>
  <si>
    <t>Information Commission</t>
  </si>
  <si>
    <t>G Hughes - mileage</t>
  </si>
  <si>
    <t>18th Feb</t>
  </si>
  <si>
    <t xml:space="preserve">IWALC </t>
  </si>
  <si>
    <t>23rd Feb</t>
  </si>
  <si>
    <t>G Hughes - Office</t>
  </si>
  <si>
    <t>RENT</t>
  </si>
  <si>
    <t>2nd Mar</t>
  </si>
  <si>
    <t>IW Council - Inspections</t>
  </si>
  <si>
    <t>10th March</t>
  </si>
  <si>
    <t>12th March</t>
  </si>
  <si>
    <t>G Hughes - Land Registry</t>
  </si>
  <si>
    <t>G Hughes  - SLCC</t>
  </si>
  <si>
    <t>G Hughes - Mileage</t>
  </si>
  <si>
    <t>13th March</t>
  </si>
  <si>
    <t>Mrs J Laurie</t>
  </si>
  <si>
    <t>23rd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</si>
</sst>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1" x14ac:knownFonts="1">
    <font>
      <sz val="10"/>
      <name val="Verdana"/>
    </font>
    <font>
      <sz val="10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8"/>
      <name val="Arial"/>
      <family val="2"/>
    </font>
    <font>
      <b/>
      <sz val="8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2" fontId="7" fillId="0" borderId="4" xfId="0" applyNumberFormat="1" applyFont="1" applyBorder="1"/>
    <xf numFmtId="2" fontId="7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14" fontId="8" fillId="0" borderId="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/>
    <xf numFmtId="0" fontId="4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3" xfId="0" applyFont="1" applyBorder="1"/>
    <xf numFmtId="164" fontId="8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0" fontId="9" fillId="0" borderId="1" xfId="0" applyFont="1" applyBorder="1"/>
    <xf numFmtId="4" fontId="3" fillId="0" borderId="1" xfId="0" applyNumberFormat="1" applyFont="1" applyBorder="1"/>
    <xf numFmtId="4" fontId="3" fillId="0" borderId="0" xfId="0" applyNumberFormat="1" applyFont="1"/>
    <xf numFmtId="4" fontId="0" fillId="0" borderId="0" xfId="0" applyNumberFormat="1"/>
    <xf numFmtId="4" fontId="6" fillId="0" borderId="1" xfId="0" applyNumberFormat="1" applyFont="1" applyBorder="1"/>
    <xf numFmtId="4" fontId="3" fillId="0" borderId="8" xfId="0" applyNumberFormat="1" applyFont="1" applyBorder="1"/>
    <xf numFmtId="4" fontId="5" fillId="0" borderId="1" xfId="0" applyNumberFormat="1" applyFont="1" applyBorder="1"/>
    <xf numFmtId="4" fontId="1" fillId="0" borderId="0" xfId="0" applyNumberFormat="1" applyFont="1"/>
    <xf numFmtId="4" fontId="3" fillId="0" borderId="9" xfId="0" applyNumberFormat="1" applyFont="1" applyBorder="1"/>
    <xf numFmtId="4" fontId="2" fillId="0" borderId="10" xfId="0" applyNumberFormat="1" applyFont="1" applyBorder="1"/>
    <xf numFmtId="4" fontId="2" fillId="0" borderId="8" xfId="0" applyNumberFormat="1" applyFont="1" applyBorder="1"/>
    <xf numFmtId="4" fontId="2" fillId="0" borderId="1" xfId="0" applyNumberFormat="1" applyFont="1" applyBorder="1"/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4" fontId="4" fillId="0" borderId="1" xfId="0" applyNumberFormat="1" applyFont="1" applyBorder="1"/>
    <xf numFmtId="14" fontId="2" fillId="0" borderId="8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31"/>
  <sheetViews>
    <sheetView tabSelected="1" workbookViewId="0">
      <pane ySplit="1" topLeftCell="A127" activePane="bottomLeft" state="frozen"/>
      <selection activeCell="T1" sqref="T1"/>
      <selection pane="bottomLeft" activeCell="C153" sqref="C153"/>
    </sheetView>
  </sheetViews>
  <sheetFormatPr defaultRowHeight="15" customHeight="1" x14ac:dyDescent="0.2"/>
  <cols>
    <col min="1" max="1" width="7.375" customWidth="1"/>
    <col min="2" max="2" width="10.875" customWidth="1"/>
    <col min="3" max="3" width="28.5" customWidth="1"/>
    <col min="29" max="29" width="11.75" customWidth="1"/>
    <col min="32" max="32" width="50.5" customWidth="1"/>
  </cols>
  <sheetData>
    <row r="1" spans="1:32" ht="15" customHeight="1" thickBot="1" x14ac:dyDescent="0.25">
      <c r="A1" s="12" t="s">
        <v>40</v>
      </c>
      <c r="B1" s="16" t="s">
        <v>41</v>
      </c>
      <c r="C1" s="27" t="s">
        <v>26</v>
      </c>
      <c r="D1" s="9" t="s">
        <v>1</v>
      </c>
      <c r="E1" s="9" t="s">
        <v>0</v>
      </c>
      <c r="F1" s="9" t="s">
        <v>17</v>
      </c>
      <c r="G1" s="9" t="s">
        <v>13</v>
      </c>
      <c r="H1" s="9" t="s">
        <v>20</v>
      </c>
      <c r="I1" s="9" t="s">
        <v>142</v>
      </c>
      <c r="J1" s="9" t="s">
        <v>12</v>
      </c>
      <c r="K1" s="10" t="s">
        <v>7</v>
      </c>
      <c r="L1" s="9" t="s">
        <v>2</v>
      </c>
      <c r="M1" s="9" t="s">
        <v>9</v>
      </c>
      <c r="N1" s="9" t="s">
        <v>16</v>
      </c>
      <c r="O1" s="9" t="s">
        <v>19</v>
      </c>
      <c r="P1" s="9" t="s">
        <v>18</v>
      </c>
      <c r="Q1" s="10" t="s">
        <v>10</v>
      </c>
      <c r="R1" s="9" t="s">
        <v>22</v>
      </c>
      <c r="S1" s="9" t="s">
        <v>15</v>
      </c>
      <c r="T1" s="9" t="s">
        <v>11</v>
      </c>
      <c r="U1" s="10" t="s">
        <v>25</v>
      </c>
      <c r="V1" s="10" t="s">
        <v>14</v>
      </c>
      <c r="W1" s="9" t="s">
        <v>6</v>
      </c>
      <c r="X1" s="9" t="s">
        <v>8</v>
      </c>
      <c r="Y1" s="9" t="s">
        <v>21</v>
      </c>
      <c r="Z1" s="10" t="s">
        <v>23</v>
      </c>
      <c r="AA1" s="10" t="s">
        <v>24</v>
      </c>
      <c r="AB1" s="10" t="s">
        <v>4</v>
      </c>
      <c r="AC1" s="10" t="s">
        <v>3</v>
      </c>
      <c r="AD1" s="11" t="s">
        <v>5</v>
      </c>
      <c r="AE1" s="7"/>
    </row>
    <row r="2" spans="1:32" ht="15" customHeight="1" x14ac:dyDescent="0.2">
      <c r="A2" s="47" t="s">
        <v>78</v>
      </c>
      <c r="B2" s="26"/>
      <c r="C2" s="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  <c r="AB2" s="35"/>
      <c r="AC2" s="35"/>
      <c r="AD2" s="34"/>
      <c r="AE2" s="34"/>
      <c r="AF2" s="36"/>
    </row>
    <row r="3" spans="1:32" ht="15" customHeight="1" x14ac:dyDescent="0.2">
      <c r="A3" s="4"/>
      <c r="B3" s="13" t="s">
        <v>42</v>
      </c>
      <c r="C3" s="25" t="s">
        <v>43</v>
      </c>
      <c r="D3" s="34"/>
      <c r="E3" s="34"/>
      <c r="F3" s="34"/>
      <c r="G3" s="34"/>
      <c r="H3" s="34">
        <v>4.25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>
        <f t="shared" ref="AB3:AB122" si="0">SUM(D3:AA3)</f>
        <v>4.25</v>
      </c>
      <c r="AC3" s="34"/>
      <c r="AD3" s="34">
        <f t="shared" ref="AD3:AD15" si="1">+AB3+AC3</f>
        <v>4.25</v>
      </c>
      <c r="AE3" s="34"/>
      <c r="AF3" s="36"/>
    </row>
    <row r="4" spans="1:32" ht="15" customHeight="1" x14ac:dyDescent="0.2">
      <c r="A4" s="4"/>
      <c r="B4" s="13" t="s">
        <v>44</v>
      </c>
      <c r="C4" s="3" t="s">
        <v>43</v>
      </c>
      <c r="D4" s="34"/>
      <c r="E4" s="34"/>
      <c r="F4" s="34"/>
      <c r="G4" s="34"/>
      <c r="H4" s="34">
        <v>4.25</v>
      </c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>
        <f t="shared" si="0"/>
        <v>4.25</v>
      </c>
      <c r="AC4" s="34"/>
      <c r="AD4" s="34">
        <f t="shared" si="1"/>
        <v>4.25</v>
      </c>
      <c r="AE4" s="34"/>
      <c r="AF4" s="36"/>
    </row>
    <row r="5" spans="1:32" ht="15" customHeight="1" x14ac:dyDescent="0.2">
      <c r="A5" s="4"/>
      <c r="B5" s="13" t="s">
        <v>45</v>
      </c>
      <c r="C5" s="3" t="s">
        <v>46</v>
      </c>
      <c r="D5" s="34">
        <v>1946.95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>
        <f t="shared" si="0"/>
        <v>1946.95</v>
      </c>
      <c r="AC5" s="34"/>
      <c r="AD5" s="34">
        <f t="shared" si="1"/>
        <v>1946.95</v>
      </c>
      <c r="AE5" s="34"/>
      <c r="AF5" s="36"/>
    </row>
    <row r="6" spans="1:32" ht="15" customHeight="1" x14ac:dyDescent="0.2">
      <c r="A6" s="4"/>
      <c r="B6" s="13" t="s">
        <v>45</v>
      </c>
      <c r="C6" s="2" t="s">
        <v>47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>
        <v>540</v>
      </c>
      <c r="S6" s="34"/>
      <c r="T6" s="34"/>
      <c r="U6" s="34"/>
      <c r="V6" s="34"/>
      <c r="W6" s="34"/>
      <c r="X6" s="34"/>
      <c r="Y6" s="34"/>
      <c r="Z6" s="34"/>
      <c r="AA6" s="34"/>
      <c r="AB6" s="34">
        <f t="shared" si="0"/>
        <v>540</v>
      </c>
      <c r="AC6" s="34"/>
      <c r="AD6" s="34">
        <f t="shared" si="1"/>
        <v>540</v>
      </c>
      <c r="AE6" s="34"/>
      <c r="AF6" s="36"/>
    </row>
    <row r="7" spans="1:32" ht="15" customHeight="1" x14ac:dyDescent="0.2">
      <c r="A7" s="4"/>
      <c r="B7" s="13" t="s">
        <v>45</v>
      </c>
      <c r="C7" s="2" t="s">
        <v>48</v>
      </c>
      <c r="D7" s="34"/>
      <c r="E7" s="34"/>
      <c r="F7" s="34"/>
      <c r="G7" s="34"/>
      <c r="H7" s="34"/>
      <c r="I7" s="34"/>
      <c r="J7" s="34"/>
      <c r="K7" s="34"/>
      <c r="L7" s="34">
        <v>396.73</v>
      </c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>
        <f t="shared" si="0"/>
        <v>396.73</v>
      </c>
      <c r="AC7" s="34"/>
      <c r="AD7" s="34">
        <f t="shared" si="1"/>
        <v>396.73</v>
      </c>
      <c r="AE7" s="34"/>
      <c r="AF7" s="36"/>
    </row>
    <row r="8" spans="1:32" ht="15" customHeight="1" x14ac:dyDescent="0.2">
      <c r="A8" s="4"/>
      <c r="B8" s="13" t="s">
        <v>45</v>
      </c>
      <c r="C8" s="3" t="s">
        <v>49</v>
      </c>
      <c r="D8" s="34"/>
      <c r="E8" s="34"/>
      <c r="F8" s="34"/>
      <c r="G8" s="34">
        <v>108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>
        <f t="shared" si="0"/>
        <v>108</v>
      </c>
      <c r="AC8" s="34"/>
      <c r="AD8" s="34">
        <f t="shared" si="1"/>
        <v>108</v>
      </c>
      <c r="AE8" s="37"/>
      <c r="AF8" s="36"/>
    </row>
    <row r="9" spans="1:32" ht="15" customHeight="1" x14ac:dyDescent="0.2">
      <c r="A9" s="4"/>
      <c r="B9" s="13" t="s">
        <v>50</v>
      </c>
      <c r="C9" s="3" t="s">
        <v>51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>
        <v>778.95</v>
      </c>
      <c r="T9" s="34"/>
      <c r="U9" s="34"/>
      <c r="V9" s="34"/>
      <c r="W9" s="34"/>
      <c r="X9" s="34"/>
      <c r="Y9" s="34"/>
      <c r="Z9" s="34"/>
      <c r="AA9" s="34"/>
      <c r="AB9" s="34">
        <f t="shared" si="0"/>
        <v>778.95</v>
      </c>
      <c r="AC9" s="34">
        <v>155.79</v>
      </c>
      <c r="AD9" s="34">
        <f t="shared" si="1"/>
        <v>934.74</v>
      </c>
      <c r="AE9" s="37"/>
      <c r="AF9" s="36"/>
    </row>
    <row r="10" spans="1:32" ht="15" customHeight="1" x14ac:dyDescent="0.2">
      <c r="A10" s="4"/>
      <c r="B10" s="13" t="s">
        <v>52</v>
      </c>
      <c r="C10" s="22" t="s">
        <v>53</v>
      </c>
      <c r="D10" s="34"/>
      <c r="E10" s="34"/>
      <c r="F10" s="34"/>
      <c r="G10" s="34"/>
      <c r="H10" s="34"/>
      <c r="I10" s="34"/>
      <c r="J10" s="34"/>
      <c r="K10" s="34"/>
      <c r="L10" s="34"/>
      <c r="M10" s="34">
        <v>30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>
        <f t="shared" si="0"/>
        <v>30</v>
      </c>
      <c r="AC10" s="34"/>
      <c r="AD10" s="34">
        <f t="shared" si="1"/>
        <v>30</v>
      </c>
      <c r="AE10" s="37"/>
      <c r="AF10" s="36"/>
    </row>
    <row r="11" spans="1:32" ht="15" customHeight="1" x14ac:dyDescent="0.2">
      <c r="A11" s="4"/>
      <c r="B11" s="13" t="s">
        <v>52</v>
      </c>
      <c r="C11" s="3" t="s">
        <v>53</v>
      </c>
      <c r="D11" s="34"/>
      <c r="E11" s="34"/>
      <c r="F11" s="34"/>
      <c r="G11" s="34"/>
      <c r="H11" s="34"/>
      <c r="I11" s="34"/>
      <c r="J11" s="34"/>
      <c r="K11" s="34"/>
      <c r="L11" s="34"/>
      <c r="M11" s="34">
        <v>30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>
        <f t="shared" si="0"/>
        <v>30</v>
      </c>
      <c r="AC11" s="34"/>
      <c r="AD11" s="34">
        <f t="shared" si="1"/>
        <v>30</v>
      </c>
      <c r="AE11" s="37"/>
      <c r="AF11" s="36"/>
    </row>
    <row r="12" spans="1:32" ht="15" customHeight="1" x14ac:dyDescent="0.2">
      <c r="A12" s="4"/>
      <c r="B12" s="17" t="s">
        <v>54</v>
      </c>
      <c r="C12" s="3" t="s">
        <v>55</v>
      </c>
      <c r="D12" s="34"/>
      <c r="E12" s="34"/>
      <c r="F12" s="34"/>
      <c r="G12" s="34"/>
      <c r="H12" s="34"/>
      <c r="I12" s="34"/>
      <c r="J12" s="34"/>
      <c r="K12" s="34"/>
      <c r="L12" s="34"/>
      <c r="M12" s="34">
        <v>30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>
        <f t="shared" si="0"/>
        <v>30</v>
      </c>
      <c r="AC12" s="34"/>
      <c r="AD12" s="34">
        <f t="shared" si="1"/>
        <v>30</v>
      </c>
      <c r="AE12" s="37"/>
      <c r="AF12" s="36"/>
    </row>
    <row r="13" spans="1:32" ht="15" customHeight="1" x14ac:dyDescent="0.2">
      <c r="A13" s="4"/>
      <c r="B13" s="13" t="s">
        <v>54</v>
      </c>
      <c r="C13" s="3" t="s">
        <v>56</v>
      </c>
      <c r="D13" s="34"/>
      <c r="E13" s="34"/>
      <c r="F13" s="34"/>
      <c r="G13" s="34"/>
      <c r="H13" s="34"/>
      <c r="I13" s="34"/>
      <c r="J13" s="34"/>
      <c r="K13" s="34"/>
      <c r="L13" s="34"/>
      <c r="M13" s="34">
        <v>48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>
        <f t="shared" si="0"/>
        <v>48</v>
      </c>
      <c r="AC13" s="34"/>
      <c r="AD13" s="34">
        <f t="shared" si="1"/>
        <v>48</v>
      </c>
      <c r="AE13" s="37"/>
      <c r="AF13" s="36"/>
    </row>
    <row r="14" spans="1:32" ht="15" customHeight="1" x14ac:dyDescent="0.2">
      <c r="A14" s="4"/>
      <c r="B14" s="13" t="s">
        <v>54</v>
      </c>
      <c r="C14" s="3" t="s">
        <v>49</v>
      </c>
      <c r="D14" s="34"/>
      <c r="E14" s="34"/>
      <c r="F14" s="34">
        <v>1250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>
        <f t="shared" si="0"/>
        <v>1250</v>
      </c>
      <c r="AC14" s="34"/>
      <c r="AD14" s="34">
        <f t="shared" si="1"/>
        <v>1250</v>
      </c>
      <c r="AE14" s="37"/>
      <c r="AF14" s="36"/>
    </row>
    <row r="15" spans="1:32" ht="15" customHeight="1" x14ac:dyDescent="0.2">
      <c r="A15" s="4"/>
      <c r="B15" s="13" t="s">
        <v>57</v>
      </c>
      <c r="C15" s="5" t="s">
        <v>137</v>
      </c>
      <c r="D15" s="34"/>
      <c r="E15" s="34"/>
      <c r="F15" s="34"/>
      <c r="G15" s="34"/>
      <c r="H15" s="34">
        <v>67.739999999999995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>
        <f t="shared" si="0"/>
        <v>67.739999999999995</v>
      </c>
      <c r="AC15" s="34"/>
      <c r="AD15" s="34">
        <f t="shared" si="1"/>
        <v>67.739999999999995</v>
      </c>
      <c r="AE15" s="37"/>
      <c r="AF15" s="36"/>
    </row>
    <row r="16" spans="1:32" ht="15" customHeight="1" x14ac:dyDescent="0.2">
      <c r="A16" s="4"/>
      <c r="B16" s="13" t="s">
        <v>57</v>
      </c>
      <c r="C16" s="5" t="s">
        <v>58</v>
      </c>
      <c r="D16" s="34"/>
      <c r="E16" s="34"/>
      <c r="F16" s="34"/>
      <c r="G16" s="34"/>
      <c r="H16" s="34"/>
      <c r="I16" s="34">
        <v>429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>
        <f t="shared" si="0"/>
        <v>429</v>
      </c>
      <c r="AC16" s="34"/>
      <c r="AD16" s="34">
        <v>429</v>
      </c>
      <c r="AE16" s="37"/>
      <c r="AF16" s="36"/>
    </row>
    <row r="17" spans="1:32" ht="15" customHeight="1" x14ac:dyDescent="0.2">
      <c r="A17" s="4"/>
      <c r="B17" s="13" t="s">
        <v>59</v>
      </c>
      <c r="C17" s="2" t="s">
        <v>60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>
        <v>159.07</v>
      </c>
      <c r="V17" s="34"/>
      <c r="W17" s="34"/>
      <c r="X17" s="34"/>
      <c r="Y17" s="34"/>
      <c r="Z17" s="34"/>
      <c r="AA17" s="34"/>
      <c r="AB17" s="34">
        <f t="shared" si="0"/>
        <v>159.07</v>
      </c>
      <c r="AC17" s="34">
        <v>31.81</v>
      </c>
      <c r="AD17" s="34">
        <f>+AB17+AC17</f>
        <v>190.88</v>
      </c>
      <c r="AE17" s="37"/>
      <c r="AF17" s="36"/>
    </row>
    <row r="18" spans="1:32" ht="15" customHeight="1" x14ac:dyDescent="0.2">
      <c r="A18" s="4"/>
      <c r="B18" s="13" t="s">
        <v>59</v>
      </c>
      <c r="C18" s="3" t="s">
        <v>51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>
        <v>1885.54</v>
      </c>
      <c r="T18" s="34"/>
      <c r="U18" s="34"/>
      <c r="V18" s="34"/>
      <c r="W18" s="34"/>
      <c r="X18" s="34"/>
      <c r="Y18" s="34"/>
      <c r="Z18" s="34"/>
      <c r="AA18" s="34"/>
      <c r="AB18" s="34">
        <f t="shared" si="0"/>
        <v>1885.54</v>
      </c>
      <c r="AC18" s="34">
        <v>377.11</v>
      </c>
      <c r="AD18" s="34">
        <f>+AB18+AC18</f>
        <v>2262.65</v>
      </c>
      <c r="AE18" s="37"/>
      <c r="AF18" s="36"/>
    </row>
    <row r="19" spans="1:32" ht="15" customHeight="1" x14ac:dyDescent="0.2">
      <c r="A19" s="4"/>
      <c r="B19" s="13" t="s">
        <v>61</v>
      </c>
      <c r="C19" s="3" t="s">
        <v>58</v>
      </c>
      <c r="D19" s="34">
        <v>239.72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>
        <f t="shared" si="0"/>
        <v>239.72</v>
      </c>
      <c r="AC19" s="34"/>
      <c r="AD19" s="34">
        <v>239.72</v>
      </c>
      <c r="AE19" s="37"/>
      <c r="AF19" s="36"/>
    </row>
    <row r="20" spans="1:32" ht="15" customHeight="1" x14ac:dyDescent="0.2">
      <c r="A20" s="4"/>
      <c r="B20" s="13" t="s">
        <v>61</v>
      </c>
      <c r="C20" s="3" t="s">
        <v>49</v>
      </c>
      <c r="D20" s="34">
        <v>239.72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>
        <f t="shared" si="0"/>
        <v>239.72</v>
      </c>
      <c r="AC20" s="34"/>
      <c r="AD20" s="34">
        <v>239.72</v>
      </c>
      <c r="AE20" s="37"/>
      <c r="AF20" s="36"/>
    </row>
    <row r="21" spans="1:32" ht="15" customHeight="1" x14ac:dyDescent="0.2">
      <c r="A21" s="4"/>
      <c r="B21" s="13" t="s">
        <v>62</v>
      </c>
      <c r="C21" s="3" t="s">
        <v>53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>
        <v>250</v>
      </c>
      <c r="W21" s="34"/>
      <c r="X21" s="34"/>
      <c r="Y21" s="34"/>
      <c r="Z21" s="34"/>
      <c r="AA21" s="34"/>
      <c r="AB21" s="34">
        <f t="shared" si="0"/>
        <v>250</v>
      </c>
      <c r="AC21" s="34"/>
      <c r="AD21" s="34">
        <v>250</v>
      </c>
      <c r="AE21" s="37"/>
      <c r="AF21" s="36"/>
    </row>
    <row r="22" spans="1:32" ht="15" customHeight="1" x14ac:dyDescent="0.2">
      <c r="A22" s="4"/>
      <c r="B22" s="13" t="s">
        <v>62</v>
      </c>
      <c r="C22" s="3" t="s">
        <v>55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>
        <v>250</v>
      </c>
      <c r="W22" s="34"/>
      <c r="X22" s="34"/>
      <c r="Y22" s="34"/>
      <c r="Z22" s="34"/>
      <c r="AA22" s="34"/>
      <c r="AB22" s="34">
        <f t="shared" si="0"/>
        <v>250</v>
      </c>
      <c r="AC22" s="34"/>
      <c r="AD22" s="34">
        <v>250</v>
      </c>
      <c r="AE22" s="37"/>
      <c r="AF22" s="36"/>
    </row>
    <row r="23" spans="1:32" ht="15" customHeight="1" x14ac:dyDescent="0.2">
      <c r="A23" s="4"/>
      <c r="B23" s="13" t="s">
        <v>62</v>
      </c>
      <c r="C23" s="3" t="s">
        <v>63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>
        <v>250</v>
      </c>
      <c r="W23" s="34"/>
      <c r="X23" s="34"/>
      <c r="Y23" s="34"/>
      <c r="Z23" s="34"/>
      <c r="AA23" s="34"/>
      <c r="AB23" s="34">
        <f t="shared" si="0"/>
        <v>250</v>
      </c>
      <c r="AC23" s="34"/>
      <c r="AD23" s="34">
        <v>250</v>
      </c>
      <c r="AE23" s="37"/>
      <c r="AF23" s="36"/>
    </row>
    <row r="24" spans="1:32" ht="15" customHeight="1" x14ac:dyDescent="0.2">
      <c r="A24" s="4"/>
      <c r="B24" s="13" t="s">
        <v>64</v>
      </c>
      <c r="C24" s="3" t="s">
        <v>65</v>
      </c>
      <c r="D24" s="34"/>
      <c r="E24" s="34"/>
      <c r="F24" s="34"/>
      <c r="G24" s="34"/>
      <c r="H24" s="34">
        <v>6.75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>
        <f t="shared" si="0"/>
        <v>6.75</v>
      </c>
      <c r="AC24" s="34"/>
      <c r="AD24" s="34">
        <v>6.75</v>
      </c>
      <c r="AE24" s="37"/>
      <c r="AF24" s="36"/>
    </row>
    <row r="25" spans="1:32" ht="15" customHeight="1" x14ac:dyDescent="0.2">
      <c r="A25" s="4"/>
      <c r="B25" s="13" t="s">
        <v>66</v>
      </c>
      <c r="C25" s="3" t="s">
        <v>56</v>
      </c>
      <c r="D25" s="34"/>
      <c r="E25" s="34"/>
      <c r="F25" s="34"/>
      <c r="G25" s="34"/>
      <c r="H25" s="34"/>
      <c r="I25" s="34"/>
      <c r="J25" s="34"/>
      <c r="K25" s="34"/>
      <c r="L25" s="34"/>
      <c r="M25" s="34">
        <v>244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>
        <f t="shared" si="0"/>
        <v>244</v>
      </c>
      <c r="AC25" s="34"/>
      <c r="AD25" s="34">
        <v>244</v>
      </c>
      <c r="AE25" s="37"/>
      <c r="AF25" s="36"/>
    </row>
    <row r="26" spans="1:32" ht="15" customHeight="1" x14ac:dyDescent="0.2">
      <c r="A26" s="4"/>
      <c r="B26" s="13" t="s">
        <v>66</v>
      </c>
      <c r="C26" s="3" t="s">
        <v>75</v>
      </c>
      <c r="D26" s="34"/>
      <c r="E26" s="34"/>
      <c r="F26" s="34"/>
      <c r="G26" s="34"/>
      <c r="H26" s="34"/>
      <c r="I26" s="34">
        <v>37.200000000000003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>
        <f t="shared" si="0"/>
        <v>37.200000000000003</v>
      </c>
      <c r="AC26" s="34">
        <v>7.44</v>
      </c>
      <c r="AD26" s="34">
        <v>44.64</v>
      </c>
      <c r="AE26" s="37"/>
      <c r="AF26" s="36"/>
    </row>
    <row r="27" spans="1:32" ht="15" customHeight="1" x14ac:dyDescent="0.2">
      <c r="A27" s="4"/>
      <c r="B27" s="13" t="s">
        <v>66</v>
      </c>
      <c r="C27" s="3" t="s">
        <v>67</v>
      </c>
      <c r="D27" s="34"/>
      <c r="E27" s="34"/>
      <c r="F27" s="34"/>
      <c r="G27" s="34"/>
      <c r="H27" s="34">
        <v>115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>
        <f t="shared" si="0"/>
        <v>115</v>
      </c>
      <c r="AC27" s="34"/>
      <c r="AD27" s="34">
        <v>115</v>
      </c>
      <c r="AE27" s="37"/>
      <c r="AF27" s="36"/>
    </row>
    <row r="28" spans="1:32" ht="15" customHeight="1" x14ac:dyDescent="0.2">
      <c r="A28" s="4"/>
      <c r="B28" s="13" t="s">
        <v>68</v>
      </c>
      <c r="C28" s="3" t="s">
        <v>55</v>
      </c>
      <c r="D28" s="34"/>
      <c r="E28" s="34"/>
      <c r="F28" s="34"/>
      <c r="G28" s="34"/>
      <c r="H28" s="34"/>
      <c r="I28" s="34"/>
      <c r="J28" s="34"/>
      <c r="K28" s="34"/>
      <c r="L28" s="34"/>
      <c r="M28" s="34">
        <v>45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>
        <f t="shared" si="0"/>
        <v>45</v>
      </c>
      <c r="AC28" s="34"/>
      <c r="AD28" s="34">
        <v>45</v>
      </c>
      <c r="AE28" s="37"/>
      <c r="AF28" s="36"/>
    </row>
    <row r="29" spans="1:32" ht="15" customHeight="1" x14ac:dyDescent="0.2">
      <c r="A29" s="4"/>
      <c r="B29" s="13" t="s">
        <v>69</v>
      </c>
      <c r="C29" s="3" t="s">
        <v>70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>
        <v>100</v>
      </c>
      <c r="W29" s="34"/>
      <c r="X29" s="34"/>
      <c r="Y29" s="34"/>
      <c r="Z29" s="34"/>
      <c r="AA29" s="34"/>
      <c r="AB29" s="34">
        <f t="shared" si="0"/>
        <v>100</v>
      </c>
      <c r="AC29" s="34"/>
      <c r="AD29" s="34">
        <v>100</v>
      </c>
      <c r="AE29" s="37"/>
      <c r="AF29" s="36"/>
    </row>
    <row r="30" spans="1:32" ht="15" customHeight="1" x14ac:dyDescent="0.2">
      <c r="A30" s="4"/>
      <c r="B30" s="13" t="s">
        <v>71</v>
      </c>
      <c r="C30" s="3" t="s">
        <v>72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>
        <v>1000</v>
      </c>
      <c r="W30" s="34"/>
      <c r="X30" s="34"/>
      <c r="Y30" s="34"/>
      <c r="Z30" s="34"/>
      <c r="AA30" s="34"/>
      <c r="AB30" s="34">
        <f t="shared" si="0"/>
        <v>1000</v>
      </c>
      <c r="AC30" s="34"/>
      <c r="AD30" s="34">
        <v>1000</v>
      </c>
      <c r="AE30" s="37"/>
      <c r="AF30" s="36"/>
    </row>
    <row r="31" spans="1:32" ht="15" customHeight="1" x14ac:dyDescent="0.2">
      <c r="A31" s="4"/>
      <c r="B31" s="13" t="s">
        <v>73</v>
      </c>
      <c r="C31" s="3" t="s">
        <v>58</v>
      </c>
      <c r="D31" s="34"/>
      <c r="E31" s="34"/>
      <c r="F31" s="34"/>
      <c r="G31" s="34">
        <v>73.98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>
        <f t="shared" si="0"/>
        <v>73.98</v>
      </c>
      <c r="AC31" s="34"/>
      <c r="AD31" s="34">
        <v>73.98</v>
      </c>
      <c r="AE31" s="37"/>
      <c r="AF31" s="36"/>
    </row>
    <row r="32" spans="1:32" ht="15" customHeight="1" x14ac:dyDescent="0.2">
      <c r="A32" s="4"/>
      <c r="B32" s="13" t="s">
        <v>74</v>
      </c>
      <c r="C32" s="3" t="s">
        <v>75</v>
      </c>
      <c r="D32" s="34"/>
      <c r="E32" s="34"/>
      <c r="F32" s="34"/>
      <c r="G32" s="34"/>
      <c r="H32" s="34"/>
      <c r="I32" s="34">
        <v>150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>
        <f t="shared" si="0"/>
        <v>150</v>
      </c>
      <c r="AC32" s="34">
        <v>30</v>
      </c>
      <c r="AD32" s="34">
        <v>180</v>
      </c>
      <c r="AE32" s="37"/>
      <c r="AF32" s="36"/>
    </row>
    <row r="33" spans="1:32" ht="15" customHeight="1" x14ac:dyDescent="0.2">
      <c r="A33" s="4"/>
      <c r="B33" s="13" t="s">
        <v>74</v>
      </c>
      <c r="C33" s="3" t="s">
        <v>49</v>
      </c>
      <c r="D33" s="34">
        <v>516.39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>
        <f t="shared" si="0"/>
        <v>516.39</v>
      </c>
      <c r="AC33" s="34"/>
      <c r="AD33" s="34">
        <v>516.39</v>
      </c>
      <c r="AE33" s="37"/>
      <c r="AF33" s="36"/>
    </row>
    <row r="34" spans="1:32" ht="15" customHeight="1" x14ac:dyDescent="0.2">
      <c r="A34" s="4"/>
      <c r="B34" s="13" t="s">
        <v>74</v>
      </c>
      <c r="C34" s="3" t="s">
        <v>58</v>
      </c>
      <c r="D34" s="34">
        <v>516.39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>
        <f t="shared" si="0"/>
        <v>516.39</v>
      </c>
      <c r="AC34" s="34"/>
      <c r="AD34" s="34">
        <v>516.39</v>
      </c>
      <c r="AE34" s="37"/>
      <c r="AF34" s="36"/>
    </row>
    <row r="35" spans="1:32" ht="15" customHeight="1" x14ac:dyDescent="0.2">
      <c r="A35" s="4"/>
      <c r="B35" s="13" t="s">
        <v>74</v>
      </c>
      <c r="C35" s="3" t="s">
        <v>76</v>
      </c>
      <c r="D35" s="34"/>
      <c r="E35" s="34"/>
      <c r="F35" s="34"/>
      <c r="G35" s="34"/>
      <c r="H35" s="34"/>
      <c r="I35" s="34"/>
      <c r="J35" s="34">
        <v>130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>
        <f t="shared" si="0"/>
        <v>130</v>
      </c>
      <c r="AC35" s="34"/>
      <c r="AD35" s="34">
        <v>130</v>
      </c>
      <c r="AE35" s="37"/>
      <c r="AF35" s="36"/>
    </row>
    <row r="36" spans="1:32" ht="15" customHeight="1" x14ac:dyDescent="0.2">
      <c r="A36" s="4"/>
      <c r="B36" s="13" t="s">
        <v>77</v>
      </c>
      <c r="C36" s="3" t="s">
        <v>49</v>
      </c>
      <c r="D36" s="34"/>
      <c r="E36" s="34"/>
      <c r="F36" s="34"/>
      <c r="G36" s="34">
        <v>43.2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>
        <f t="shared" si="0"/>
        <v>43.2</v>
      </c>
      <c r="AC36" s="34"/>
      <c r="AD36" s="34">
        <v>43.2</v>
      </c>
      <c r="AE36" s="37"/>
      <c r="AF36" s="36"/>
    </row>
    <row r="37" spans="1:32" ht="15" customHeight="1" x14ac:dyDescent="0.2">
      <c r="A37" s="4"/>
      <c r="B37" s="13" t="s">
        <v>79</v>
      </c>
      <c r="C37" s="3" t="s">
        <v>80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>
        <v>80</v>
      </c>
      <c r="AA37" s="34"/>
      <c r="AB37" s="34">
        <f t="shared" si="0"/>
        <v>80</v>
      </c>
      <c r="AC37" s="34"/>
      <c r="AD37" s="34">
        <v>80</v>
      </c>
      <c r="AE37" s="37"/>
      <c r="AF37" s="36"/>
    </row>
    <row r="38" spans="1:32" ht="15" customHeight="1" x14ac:dyDescent="0.2">
      <c r="A38" s="4"/>
      <c r="B38" s="13" t="s">
        <v>79</v>
      </c>
      <c r="C38" s="3" t="s">
        <v>65</v>
      </c>
      <c r="D38" s="34"/>
      <c r="E38" s="34"/>
      <c r="F38" s="34"/>
      <c r="G38" s="34"/>
      <c r="H38" s="34">
        <v>6.75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>
        <f t="shared" si="0"/>
        <v>6.75</v>
      </c>
      <c r="AC38" s="34"/>
      <c r="AD38" s="34">
        <v>6.75</v>
      </c>
      <c r="AE38" s="37"/>
      <c r="AF38" s="36"/>
    </row>
    <row r="39" spans="1:32" ht="15" customHeight="1" x14ac:dyDescent="0.2">
      <c r="A39" s="4"/>
      <c r="B39" s="13" t="s">
        <v>79</v>
      </c>
      <c r="C39" s="3" t="s">
        <v>0</v>
      </c>
      <c r="D39" s="34"/>
      <c r="E39" s="34">
        <v>446.1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>
        <f t="shared" si="0"/>
        <v>446.1</v>
      </c>
      <c r="AC39" s="34"/>
      <c r="AD39" s="34">
        <v>446.1</v>
      </c>
      <c r="AE39" s="37"/>
      <c r="AF39" s="36"/>
    </row>
    <row r="40" spans="1:32" ht="15" customHeight="1" x14ac:dyDescent="0.2">
      <c r="A40" s="4"/>
      <c r="B40" s="13" t="s">
        <v>81</v>
      </c>
      <c r="C40" s="3" t="s">
        <v>82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>
        <v>320</v>
      </c>
      <c r="S40" s="34"/>
      <c r="T40" s="34"/>
      <c r="U40" s="34"/>
      <c r="V40" s="34"/>
      <c r="W40" s="34"/>
      <c r="X40" s="34"/>
      <c r="Y40" s="34"/>
      <c r="Z40" s="34"/>
      <c r="AA40" s="34"/>
      <c r="AB40" s="34">
        <f t="shared" si="0"/>
        <v>320</v>
      </c>
      <c r="AC40" s="34">
        <v>64</v>
      </c>
      <c r="AD40" s="34">
        <f t="shared" ref="AD40:AD126" si="2">+AB40+AC40</f>
        <v>384</v>
      </c>
      <c r="AE40" s="37"/>
      <c r="AF40" s="36"/>
    </row>
    <row r="41" spans="1:32" ht="15" customHeight="1" x14ac:dyDescent="0.2">
      <c r="A41" s="4"/>
      <c r="B41" s="13" t="s">
        <v>81</v>
      </c>
      <c r="C41" s="3" t="s">
        <v>83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>
        <v>1582.52</v>
      </c>
      <c r="T41" s="34"/>
      <c r="U41" s="34"/>
      <c r="V41" s="34"/>
      <c r="W41" s="34"/>
      <c r="X41" s="34"/>
      <c r="Y41" s="34"/>
      <c r="Z41" s="34"/>
      <c r="AA41" s="34"/>
      <c r="AB41" s="34">
        <f t="shared" si="0"/>
        <v>1582.52</v>
      </c>
      <c r="AC41" s="34">
        <v>316.5</v>
      </c>
      <c r="AD41" s="34">
        <f t="shared" si="2"/>
        <v>1899.02</v>
      </c>
      <c r="AE41" s="37"/>
      <c r="AF41" s="36"/>
    </row>
    <row r="42" spans="1:32" ht="15" customHeight="1" x14ac:dyDescent="0.2">
      <c r="A42" s="4"/>
      <c r="B42" s="13" t="s">
        <v>81</v>
      </c>
      <c r="C42" s="3" t="s">
        <v>84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>
        <v>65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f t="shared" si="0"/>
        <v>65</v>
      </c>
      <c r="AC42" s="34"/>
      <c r="AD42" s="34">
        <f t="shared" si="2"/>
        <v>65</v>
      </c>
      <c r="AE42" s="37"/>
      <c r="AF42" s="36"/>
    </row>
    <row r="43" spans="1:32" ht="15" customHeight="1" x14ac:dyDescent="0.2">
      <c r="A43" s="4" t="s">
        <v>139</v>
      </c>
      <c r="B43" s="13" t="s">
        <v>85</v>
      </c>
      <c r="C43" s="3" t="s">
        <v>86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>
        <v>364.45</v>
      </c>
      <c r="W43" s="34"/>
      <c r="X43" s="34"/>
      <c r="Y43" s="34"/>
      <c r="Z43" s="34"/>
      <c r="AA43" s="34"/>
      <c r="AB43" s="34">
        <f t="shared" si="0"/>
        <v>364.45</v>
      </c>
      <c r="AC43" s="34"/>
      <c r="AD43" s="34">
        <f t="shared" si="2"/>
        <v>364.45</v>
      </c>
      <c r="AE43" s="37"/>
      <c r="AF43" s="36"/>
    </row>
    <row r="44" spans="1:32" ht="15" customHeight="1" x14ac:dyDescent="0.2">
      <c r="A44" s="4"/>
      <c r="B44" s="13" t="s">
        <v>87</v>
      </c>
      <c r="C44" s="3" t="s">
        <v>98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>
        <v>1700.87</v>
      </c>
      <c r="T44" s="34"/>
      <c r="U44" s="34"/>
      <c r="V44" s="34"/>
      <c r="W44" s="34"/>
      <c r="X44" s="34"/>
      <c r="Y44" s="34"/>
      <c r="Z44" s="34"/>
      <c r="AA44" s="34"/>
      <c r="AB44" s="34">
        <f t="shared" si="0"/>
        <v>1700.87</v>
      </c>
      <c r="AC44" s="34">
        <v>340.17</v>
      </c>
      <c r="AD44" s="34">
        <f t="shared" si="2"/>
        <v>2041.04</v>
      </c>
      <c r="AE44" s="37"/>
      <c r="AF44" s="36"/>
    </row>
    <row r="45" spans="1:32" ht="15" customHeight="1" x14ac:dyDescent="0.2">
      <c r="A45" s="4"/>
      <c r="B45" s="13" t="s">
        <v>87</v>
      </c>
      <c r="C45" s="3" t="s">
        <v>98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>
        <v>680.85</v>
      </c>
      <c r="T45" s="34"/>
      <c r="U45" s="34"/>
      <c r="V45" s="34"/>
      <c r="W45" s="34"/>
      <c r="X45" s="34"/>
      <c r="Y45" s="34"/>
      <c r="Z45" s="34"/>
      <c r="AA45" s="34"/>
      <c r="AB45" s="34">
        <f t="shared" si="0"/>
        <v>680.85</v>
      </c>
      <c r="AC45" s="34">
        <v>136.16999999999999</v>
      </c>
      <c r="AD45" s="34">
        <f t="shared" si="2"/>
        <v>817.02</v>
      </c>
      <c r="AE45" s="37"/>
      <c r="AF45" s="36"/>
    </row>
    <row r="46" spans="1:32" ht="15" customHeight="1" x14ac:dyDescent="0.2">
      <c r="A46" s="4"/>
      <c r="B46" s="13" t="s">
        <v>88</v>
      </c>
      <c r="C46" s="3" t="s">
        <v>89</v>
      </c>
      <c r="D46" s="34">
        <v>516.39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>
        <f t="shared" si="0"/>
        <v>516.39</v>
      </c>
      <c r="AC46" s="34"/>
      <c r="AD46" s="34">
        <f t="shared" si="2"/>
        <v>516.39</v>
      </c>
      <c r="AE46" s="37"/>
      <c r="AF46" s="36"/>
    </row>
    <row r="47" spans="1:32" ht="15" customHeight="1" x14ac:dyDescent="0.2">
      <c r="A47" s="4"/>
      <c r="B47" s="13" t="s">
        <v>88</v>
      </c>
      <c r="C47" s="3" t="s">
        <v>49</v>
      </c>
      <c r="D47" s="34">
        <v>516.39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>
        <f t="shared" si="0"/>
        <v>516.39</v>
      </c>
      <c r="AC47" s="34"/>
      <c r="AD47" s="34">
        <f t="shared" si="2"/>
        <v>516.39</v>
      </c>
      <c r="AE47" s="37"/>
      <c r="AF47" s="36"/>
    </row>
    <row r="48" spans="1:32" ht="15" customHeight="1" x14ac:dyDescent="0.2">
      <c r="A48" s="4"/>
      <c r="B48" s="13" t="s">
        <v>90</v>
      </c>
      <c r="C48" s="3" t="s">
        <v>65</v>
      </c>
      <c r="D48" s="34"/>
      <c r="E48" s="34"/>
      <c r="F48" s="34"/>
      <c r="G48" s="34"/>
      <c r="H48" s="34">
        <v>4.75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>
        <f t="shared" si="0"/>
        <v>4.75</v>
      </c>
      <c r="AC48" s="34"/>
      <c r="AD48" s="34">
        <f t="shared" si="2"/>
        <v>4.75</v>
      </c>
      <c r="AE48" s="37"/>
      <c r="AF48" s="36"/>
    </row>
    <row r="49" spans="1:32" ht="15" customHeight="1" x14ac:dyDescent="0.2">
      <c r="A49" s="4"/>
      <c r="B49" s="13" t="s">
        <v>91</v>
      </c>
      <c r="C49" s="3" t="s">
        <v>49</v>
      </c>
      <c r="D49" s="34">
        <v>60.2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>
        <f t="shared" si="0"/>
        <v>60.2</v>
      </c>
      <c r="AC49" s="34"/>
      <c r="AD49" s="34">
        <f t="shared" si="2"/>
        <v>60.2</v>
      </c>
      <c r="AE49" s="37"/>
      <c r="AF49" s="36"/>
    </row>
    <row r="50" spans="1:32" ht="15" customHeight="1" x14ac:dyDescent="0.2">
      <c r="A50" s="4"/>
      <c r="B50" s="13" t="s">
        <v>91</v>
      </c>
      <c r="C50" s="3" t="s">
        <v>89</v>
      </c>
      <c r="D50" s="34"/>
      <c r="E50" s="34"/>
      <c r="F50" s="34"/>
      <c r="G50" s="34">
        <v>105.73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>
        <f t="shared" si="0"/>
        <v>105.73</v>
      </c>
      <c r="AC50" s="34"/>
      <c r="AD50" s="34">
        <f t="shared" si="2"/>
        <v>105.73</v>
      </c>
      <c r="AE50" s="37"/>
      <c r="AF50" s="36"/>
    </row>
    <row r="51" spans="1:32" ht="15" customHeight="1" x14ac:dyDescent="0.2">
      <c r="A51" s="4"/>
      <c r="B51" s="13" t="s">
        <v>91</v>
      </c>
      <c r="C51" s="3" t="s">
        <v>89</v>
      </c>
      <c r="D51" s="34">
        <v>60.2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>
        <f t="shared" si="0"/>
        <v>60.2</v>
      </c>
      <c r="AC51" s="34"/>
      <c r="AD51" s="34">
        <f t="shared" si="2"/>
        <v>60.2</v>
      </c>
      <c r="AE51" s="37"/>
      <c r="AF51" s="36"/>
    </row>
    <row r="52" spans="1:32" ht="15" customHeight="1" x14ac:dyDescent="0.2">
      <c r="A52" s="4"/>
      <c r="B52" s="13" t="s">
        <v>91</v>
      </c>
      <c r="C52" s="3" t="s">
        <v>49</v>
      </c>
      <c r="D52" s="34"/>
      <c r="E52" s="34"/>
      <c r="F52" s="34"/>
      <c r="G52" s="34">
        <v>14.4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>
        <f t="shared" si="0"/>
        <v>14.4</v>
      </c>
      <c r="AC52" s="34"/>
      <c r="AD52" s="34">
        <f t="shared" si="2"/>
        <v>14.4</v>
      </c>
      <c r="AE52" s="37"/>
      <c r="AF52" s="36"/>
    </row>
    <row r="53" spans="1:32" ht="15" customHeight="1" x14ac:dyDescent="0.2">
      <c r="A53" s="4"/>
      <c r="B53" s="13" t="s">
        <v>92</v>
      </c>
      <c r="C53" s="3" t="s">
        <v>75</v>
      </c>
      <c r="D53" s="34"/>
      <c r="E53" s="34"/>
      <c r="F53" s="34"/>
      <c r="G53" s="34"/>
      <c r="H53" s="34"/>
      <c r="I53" s="34">
        <v>18.75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>
        <f t="shared" si="0"/>
        <v>18.75</v>
      </c>
      <c r="AC53" s="34">
        <v>3.75</v>
      </c>
      <c r="AD53" s="34">
        <f t="shared" si="2"/>
        <v>22.5</v>
      </c>
      <c r="AE53" s="37"/>
      <c r="AF53" s="36"/>
    </row>
    <row r="54" spans="1:32" ht="15" customHeight="1" x14ac:dyDescent="0.2">
      <c r="A54" s="4"/>
      <c r="B54" s="13" t="s">
        <v>93</v>
      </c>
      <c r="C54" s="3" t="s">
        <v>94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>
        <v>2000</v>
      </c>
      <c r="W54" s="34"/>
      <c r="X54" s="34"/>
      <c r="Y54" s="34"/>
      <c r="Z54" s="34"/>
      <c r="AA54" s="34"/>
      <c r="AB54" s="34">
        <f t="shared" si="0"/>
        <v>2000</v>
      </c>
      <c r="AC54" s="34"/>
      <c r="AD54" s="34">
        <f t="shared" si="2"/>
        <v>2000</v>
      </c>
      <c r="AE54" s="37"/>
      <c r="AF54" s="36"/>
    </row>
    <row r="55" spans="1:32" ht="15" customHeight="1" x14ac:dyDescent="0.2">
      <c r="A55" s="4"/>
      <c r="B55" s="13" t="s">
        <v>93</v>
      </c>
      <c r="C55" s="3" t="s">
        <v>55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>
        <v>4000</v>
      </c>
      <c r="W55" s="34"/>
      <c r="X55" s="34"/>
      <c r="Y55" s="34"/>
      <c r="Z55" s="34"/>
      <c r="AA55" s="34"/>
      <c r="AB55" s="34">
        <f t="shared" si="0"/>
        <v>4000</v>
      </c>
      <c r="AC55" s="34"/>
      <c r="AD55" s="34">
        <f t="shared" si="2"/>
        <v>4000</v>
      </c>
      <c r="AE55" s="37"/>
      <c r="AF55" s="36"/>
    </row>
    <row r="56" spans="1:32" ht="15" customHeight="1" x14ac:dyDescent="0.2">
      <c r="A56" s="4"/>
      <c r="B56" s="13" t="s">
        <v>93</v>
      </c>
      <c r="C56" s="3" t="s">
        <v>53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>
        <v>4000</v>
      </c>
      <c r="W56" s="34"/>
      <c r="X56" s="34"/>
      <c r="Y56" s="34"/>
      <c r="Z56" s="34"/>
      <c r="AA56" s="34"/>
      <c r="AB56" s="34">
        <f t="shared" si="0"/>
        <v>4000</v>
      </c>
      <c r="AC56" s="34"/>
      <c r="AD56" s="34">
        <f t="shared" si="2"/>
        <v>4000</v>
      </c>
      <c r="AE56" s="37"/>
      <c r="AF56" s="36"/>
    </row>
    <row r="57" spans="1:32" ht="15" customHeight="1" x14ac:dyDescent="0.2">
      <c r="A57" s="4"/>
      <c r="B57" s="13" t="s">
        <v>95</v>
      </c>
      <c r="C57" s="3" t="s">
        <v>98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>
        <v>100.3</v>
      </c>
      <c r="T57" s="34"/>
      <c r="U57" s="34"/>
      <c r="V57" s="34"/>
      <c r="W57" s="34"/>
      <c r="X57" s="34"/>
      <c r="Y57" s="34"/>
      <c r="Z57" s="34"/>
      <c r="AA57" s="34"/>
      <c r="AB57" s="34">
        <f t="shared" si="0"/>
        <v>100.3</v>
      </c>
      <c r="AC57" s="34">
        <v>20.059999999999999</v>
      </c>
      <c r="AD57" s="34">
        <f t="shared" si="2"/>
        <v>120.36</v>
      </c>
      <c r="AE57" s="37"/>
      <c r="AF57" s="36"/>
    </row>
    <row r="58" spans="1:32" ht="15" customHeight="1" x14ac:dyDescent="0.2">
      <c r="A58" s="4"/>
      <c r="B58" s="13" t="s">
        <v>96</v>
      </c>
      <c r="C58" s="3" t="s">
        <v>89</v>
      </c>
      <c r="D58" s="34">
        <v>535.80999999999995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>
        <f t="shared" si="0"/>
        <v>535.80999999999995</v>
      </c>
      <c r="AC58" s="34"/>
      <c r="AD58" s="34">
        <f t="shared" si="2"/>
        <v>535.80999999999995</v>
      </c>
      <c r="AE58" s="37"/>
      <c r="AF58" s="36"/>
    </row>
    <row r="59" spans="1:32" ht="15" customHeight="1" x14ac:dyDescent="0.2">
      <c r="A59" s="4"/>
      <c r="B59" s="13" t="s">
        <v>96</v>
      </c>
      <c r="C59" s="3" t="s">
        <v>49</v>
      </c>
      <c r="D59" s="34">
        <v>535.80999999999995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>
        <f t="shared" si="0"/>
        <v>535.80999999999995</v>
      </c>
      <c r="AC59" s="34"/>
      <c r="AD59" s="34">
        <f t="shared" si="2"/>
        <v>535.80999999999995</v>
      </c>
      <c r="AE59" s="37"/>
      <c r="AF59" s="36"/>
    </row>
    <row r="60" spans="1:32" ht="15" customHeight="1" x14ac:dyDescent="0.2">
      <c r="A60" s="4"/>
      <c r="B60" s="13" t="s">
        <v>96</v>
      </c>
      <c r="C60" s="3" t="s">
        <v>97</v>
      </c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>
        <v>390</v>
      </c>
      <c r="U60" s="34"/>
      <c r="V60" s="34"/>
      <c r="W60" s="34"/>
      <c r="X60" s="34"/>
      <c r="Y60" s="34"/>
      <c r="Z60" s="34"/>
      <c r="AA60" s="34"/>
      <c r="AB60" s="34">
        <f t="shared" si="0"/>
        <v>390</v>
      </c>
      <c r="AC60" s="34">
        <v>78</v>
      </c>
      <c r="AD60" s="34">
        <f t="shared" si="2"/>
        <v>468</v>
      </c>
      <c r="AE60" s="37"/>
      <c r="AF60" s="36"/>
    </row>
    <row r="61" spans="1:32" ht="15" customHeight="1" x14ac:dyDescent="0.2">
      <c r="A61" s="4"/>
      <c r="B61" s="13" t="s">
        <v>96</v>
      </c>
      <c r="C61" s="3" t="s">
        <v>97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>
        <v>6550</v>
      </c>
      <c r="U61" s="34"/>
      <c r="V61" s="34"/>
      <c r="W61" s="34"/>
      <c r="X61" s="34"/>
      <c r="Y61" s="34"/>
      <c r="Z61" s="34"/>
      <c r="AA61" s="34"/>
      <c r="AB61" s="34">
        <f t="shared" si="0"/>
        <v>6550</v>
      </c>
      <c r="AC61" s="34">
        <v>1310</v>
      </c>
      <c r="AD61" s="34">
        <f t="shared" si="2"/>
        <v>7860</v>
      </c>
      <c r="AE61" s="37"/>
      <c r="AF61" s="36"/>
    </row>
    <row r="62" spans="1:32" ht="15" customHeight="1" x14ac:dyDescent="0.2">
      <c r="A62" s="4"/>
      <c r="B62" s="13" t="s">
        <v>96</v>
      </c>
      <c r="C62" s="3" t="s">
        <v>97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>
        <v>7450</v>
      </c>
      <c r="U62" s="34"/>
      <c r="V62" s="34"/>
      <c r="W62" s="34"/>
      <c r="X62" s="34"/>
      <c r="Y62" s="34"/>
      <c r="Z62" s="34"/>
      <c r="AA62" s="34"/>
      <c r="AB62" s="34">
        <f t="shared" si="0"/>
        <v>7450</v>
      </c>
      <c r="AC62" s="34">
        <v>1490</v>
      </c>
      <c r="AD62" s="34">
        <f t="shared" si="2"/>
        <v>8940</v>
      </c>
      <c r="AE62" s="37"/>
      <c r="AF62" s="36"/>
    </row>
    <row r="63" spans="1:32" ht="15" customHeight="1" x14ac:dyDescent="0.2">
      <c r="A63" s="4"/>
      <c r="B63" s="13" t="s">
        <v>100</v>
      </c>
      <c r="C63" s="3" t="s">
        <v>65</v>
      </c>
      <c r="D63" s="34"/>
      <c r="E63" s="34"/>
      <c r="F63" s="34"/>
      <c r="G63" s="34"/>
      <c r="H63" s="34">
        <v>4.25</v>
      </c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>
        <f t="shared" si="0"/>
        <v>4.25</v>
      </c>
      <c r="AC63" s="34"/>
      <c r="AD63" s="34">
        <f t="shared" si="2"/>
        <v>4.25</v>
      </c>
      <c r="AE63" s="37"/>
      <c r="AF63" s="36"/>
    </row>
    <row r="64" spans="1:32" ht="15" customHeight="1" x14ac:dyDescent="0.2">
      <c r="A64" s="4"/>
      <c r="B64" s="13" t="s">
        <v>101</v>
      </c>
      <c r="C64" s="3" t="s">
        <v>102</v>
      </c>
      <c r="D64" s="34"/>
      <c r="E64" s="34"/>
      <c r="F64" s="34"/>
      <c r="G64" s="34"/>
      <c r="H64" s="34"/>
      <c r="I64" s="34">
        <v>42.03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>
        <f t="shared" si="0"/>
        <v>42.03</v>
      </c>
      <c r="AC64" s="34"/>
      <c r="AD64" s="34">
        <f t="shared" si="2"/>
        <v>42.03</v>
      </c>
      <c r="AE64" s="37"/>
      <c r="AF64" s="36"/>
    </row>
    <row r="65" spans="1:32" ht="15" customHeight="1" x14ac:dyDescent="0.2">
      <c r="A65" s="4"/>
      <c r="B65" s="13" t="s">
        <v>103</v>
      </c>
      <c r="C65" s="3" t="s">
        <v>0</v>
      </c>
      <c r="D65" s="34"/>
      <c r="E65" s="34">
        <v>447.9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>
        <f t="shared" si="0"/>
        <v>447.9</v>
      </c>
      <c r="AC65" s="34"/>
      <c r="AD65" s="34">
        <f t="shared" si="2"/>
        <v>447.9</v>
      </c>
      <c r="AE65" s="37"/>
      <c r="AF65" s="36"/>
    </row>
    <row r="66" spans="1:32" ht="15" customHeight="1" x14ac:dyDescent="0.2">
      <c r="A66" s="4"/>
      <c r="B66" s="13" t="s">
        <v>104</v>
      </c>
      <c r="C66" s="3" t="s">
        <v>89</v>
      </c>
      <c r="D66" s="34">
        <v>535.80999999999995</v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>
        <f t="shared" si="0"/>
        <v>535.80999999999995</v>
      </c>
      <c r="AC66" s="34"/>
      <c r="AD66" s="34">
        <f t="shared" si="2"/>
        <v>535.80999999999995</v>
      </c>
      <c r="AE66" s="37"/>
      <c r="AF66" s="36"/>
    </row>
    <row r="67" spans="1:32" ht="15" customHeight="1" x14ac:dyDescent="0.2">
      <c r="A67" s="4"/>
      <c r="B67" s="13" t="s">
        <v>104</v>
      </c>
      <c r="C67" s="3" t="s">
        <v>49</v>
      </c>
      <c r="D67" s="34">
        <v>535.80999999999995</v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>
        <f t="shared" si="0"/>
        <v>535.80999999999995</v>
      </c>
      <c r="AC67" s="34"/>
      <c r="AD67" s="34">
        <f t="shared" si="2"/>
        <v>535.80999999999995</v>
      </c>
      <c r="AE67" s="37"/>
      <c r="AF67" s="36"/>
    </row>
    <row r="68" spans="1:32" ht="15" customHeight="1" x14ac:dyDescent="0.2">
      <c r="A68" s="4"/>
      <c r="B68" s="13" t="s">
        <v>105</v>
      </c>
      <c r="C68" s="3" t="s">
        <v>0</v>
      </c>
      <c r="D68" s="34"/>
      <c r="E68" s="34">
        <v>315.60000000000002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>
        <f t="shared" si="0"/>
        <v>315.60000000000002</v>
      </c>
      <c r="AC68" s="34"/>
      <c r="AD68" s="34">
        <f t="shared" si="2"/>
        <v>315.60000000000002</v>
      </c>
      <c r="AE68" s="37"/>
      <c r="AF68" s="36"/>
    </row>
    <row r="69" spans="1:32" ht="15" customHeight="1" x14ac:dyDescent="0.2">
      <c r="A69" s="4"/>
      <c r="B69" s="13" t="s">
        <v>106</v>
      </c>
      <c r="C69" s="3" t="s">
        <v>89</v>
      </c>
      <c r="D69" s="34">
        <v>15.3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>
        <f t="shared" si="0"/>
        <v>15.3</v>
      </c>
      <c r="AC69" s="34"/>
      <c r="AD69" s="34">
        <f t="shared" si="2"/>
        <v>15.3</v>
      </c>
      <c r="AE69" s="37"/>
      <c r="AF69" s="36"/>
    </row>
    <row r="70" spans="1:32" ht="15" customHeight="1" x14ac:dyDescent="0.2">
      <c r="A70" s="4"/>
      <c r="B70" s="13" t="s">
        <v>106</v>
      </c>
      <c r="C70" s="3" t="s">
        <v>49</v>
      </c>
      <c r="D70" s="34">
        <v>15.3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>
        <f t="shared" si="0"/>
        <v>15.3</v>
      </c>
      <c r="AC70" s="34"/>
      <c r="AD70" s="34">
        <f t="shared" si="2"/>
        <v>15.3</v>
      </c>
      <c r="AE70" s="37"/>
      <c r="AF70" s="36"/>
    </row>
    <row r="71" spans="1:32" ht="15" customHeight="1" x14ac:dyDescent="0.2">
      <c r="A71" s="4"/>
      <c r="B71" s="13" t="s">
        <v>106</v>
      </c>
      <c r="C71" s="3" t="s">
        <v>89</v>
      </c>
      <c r="D71" s="34"/>
      <c r="E71" s="34"/>
      <c r="F71" s="34"/>
      <c r="G71" s="34">
        <v>189.3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>
        <f t="shared" si="0"/>
        <v>189.3</v>
      </c>
      <c r="AC71" s="34"/>
      <c r="AD71" s="34">
        <f t="shared" si="2"/>
        <v>189.3</v>
      </c>
      <c r="AE71" s="37"/>
      <c r="AF71" s="36"/>
    </row>
    <row r="72" spans="1:32" ht="15" customHeight="1" x14ac:dyDescent="0.2">
      <c r="A72" s="4"/>
      <c r="B72" s="13" t="s">
        <v>106</v>
      </c>
      <c r="C72" s="3" t="s">
        <v>49</v>
      </c>
      <c r="D72" s="34"/>
      <c r="E72" s="34"/>
      <c r="F72" s="34"/>
      <c r="G72" s="34">
        <v>111.6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>
        <f t="shared" si="0"/>
        <v>111.6</v>
      </c>
      <c r="AC72" s="34"/>
      <c r="AD72" s="34">
        <f t="shared" si="2"/>
        <v>111.6</v>
      </c>
      <c r="AE72" s="37"/>
      <c r="AF72" s="36"/>
    </row>
    <row r="73" spans="1:32" ht="15" customHeight="1" x14ac:dyDescent="0.2">
      <c r="A73" s="4"/>
      <c r="B73" s="13" t="s">
        <v>106</v>
      </c>
      <c r="C73" s="3" t="s">
        <v>135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>
        <v>50</v>
      </c>
      <c r="S73" s="34"/>
      <c r="T73" s="34"/>
      <c r="U73" s="34"/>
      <c r="V73" s="34"/>
      <c r="W73" s="34"/>
      <c r="X73" s="34"/>
      <c r="Y73" s="34"/>
      <c r="Z73" s="34"/>
      <c r="AA73" s="34"/>
      <c r="AB73" s="34">
        <f t="shared" si="0"/>
        <v>50</v>
      </c>
      <c r="AC73" s="34"/>
      <c r="AD73" s="34">
        <f t="shared" si="2"/>
        <v>50</v>
      </c>
      <c r="AE73" s="37"/>
      <c r="AF73" s="36"/>
    </row>
    <row r="74" spans="1:32" ht="15" customHeight="1" x14ac:dyDescent="0.2">
      <c r="A74" s="4"/>
      <c r="B74" s="13" t="s">
        <v>106</v>
      </c>
      <c r="C74" s="3" t="s">
        <v>136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>
        <v>90</v>
      </c>
      <c r="AA74" s="34"/>
      <c r="AB74" s="34">
        <f t="shared" si="0"/>
        <v>90</v>
      </c>
      <c r="AC74" s="34"/>
      <c r="AD74" s="34">
        <f t="shared" si="2"/>
        <v>90</v>
      </c>
      <c r="AE74" s="37"/>
      <c r="AF74" s="36"/>
    </row>
    <row r="75" spans="1:32" ht="15" customHeight="1" x14ac:dyDescent="0.2">
      <c r="A75" s="4"/>
      <c r="B75" s="13" t="s">
        <v>106</v>
      </c>
      <c r="C75" s="3" t="s">
        <v>135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>
        <v>2850.36</v>
      </c>
      <c r="AB75" s="34">
        <f t="shared" si="0"/>
        <v>2850.36</v>
      </c>
      <c r="AC75" s="34"/>
      <c r="AD75" s="34">
        <f t="shared" si="2"/>
        <v>2850.36</v>
      </c>
      <c r="AE75" s="37"/>
      <c r="AF75" s="36"/>
    </row>
    <row r="76" spans="1:32" ht="15" customHeight="1" x14ac:dyDescent="0.2">
      <c r="A76" s="4"/>
      <c r="B76" s="13" t="s">
        <v>121</v>
      </c>
      <c r="C76" s="3" t="s">
        <v>122</v>
      </c>
      <c r="D76" s="34"/>
      <c r="E76" s="34"/>
      <c r="F76" s="34"/>
      <c r="G76" s="34"/>
      <c r="H76" s="34"/>
      <c r="I76" s="34"/>
      <c r="J76" s="34"/>
      <c r="K76" s="34"/>
      <c r="L76" s="34"/>
      <c r="M76" s="34">
        <v>250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>
        <f t="shared" si="0"/>
        <v>250</v>
      </c>
      <c r="AC76" s="34"/>
      <c r="AD76" s="34">
        <f t="shared" si="2"/>
        <v>250</v>
      </c>
      <c r="AE76" s="37"/>
      <c r="AF76" s="36"/>
    </row>
    <row r="77" spans="1:32" ht="15" customHeight="1" x14ac:dyDescent="0.2">
      <c r="A77" s="4"/>
      <c r="B77" s="13" t="s">
        <v>121</v>
      </c>
      <c r="C77" s="3" t="s">
        <v>123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>
        <v>250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>
        <f t="shared" si="0"/>
        <v>250</v>
      </c>
      <c r="AC77" s="34"/>
      <c r="AD77" s="34">
        <f t="shared" si="2"/>
        <v>250</v>
      </c>
      <c r="AE77" s="37"/>
      <c r="AF77" s="36"/>
    </row>
    <row r="78" spans="1:32" ht="15" customHeight="1" x14ac:dyDescent="0.2">
      <c r="A78" s="4"/>
      <c r="B78" s="13" t="s">
        <v>124</v>
      </c>
      <c r="C78" s="3" t="s">
        <v>65</v>
      </c>
      <c r="D78" s="34"/>
      <c r="E78" s="34"/>
      <c r="F78" s="34"/>
      <c r="G78" s="34"/>
      <c r="H78" s="34">
        <v>4.25</v>
      </c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>
        <f t="shared" si="0"/>
        <v>4.25</v>
      </c>
      <c r="AC78" s="34"/>
      <c r="AD78" s="34">
        <f t="shared" si="2"/>
        <v>4.25</v>
      </c>
      <c r="AE78" s="37"/>
      <c r="AF78" s="36"/>
    </row>
    <row r="79" spans="1:32" ht="15" customHeight="1" x14ac:dyDescent="0.2">
      <c r="A79" s="4"/>
      <c r="B79" s="13" t="s">
        <v>125</v>
      </c>
      <c r="C79" s="3" t="s">
        <v>49</v>
      </c>
      <c r="D79" s="34"/>
      <c r="E79" s="34"/>
      <c r="F79" s="34"/>
      <c r="G79" s="34">
        <v>15.3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>
        <f t="shared" si="0"/>
        <v>15.3</v>
      </c>
      <c r="AC79" s="34"/>
      <c r="AD79" s="34">
        <f t="shared" si="2"/>
        <v>15.3</v>
      </c>
      <c r="AE79" s="37"/>
      <c r="AF79" s="36"/>
    </row>
    <row r="80" spans="1:32" ht="15" customHeight="1" x14ac:dyDescent="0.2">
      <c r="A80" s="4"/>
      <c r="B80" s="13" t="s">
        <v>126</v>
      </c>
      <c r="C80" s="3" t="s">
        <v>127</v>
      </c>
      <c r="D80" s="34"/>
      <c r="E80" s="34"/>
      <c r="F80" s="34"/>
      <c r="G80" s="34"/>
      <c r="H80" s="34">
        <v>449</v>
      </c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>
        <f t="shared" si="0"/>
        <v>449</v>
      </c>
      <c r="AC80" s="34">
        <v>89.8</v>
      </c>
      <c r="AD80" s="34">
        <f t="shared" si="2"/>
        <v>538.79999999999995</v>
      </c>
      <c r="AE80" s="37"/>
      <c r="AF80" s="36"/>
    </row>
    <row r="81" spans="1:32" ht="15" customHeight="1" x14ac:dyDescent="0.2">
      <c r="A81" s="4"/>
      <c r="B81" s="13" t="s">
        <v>128</v>
      </c>
      <c r="C81" s="3" t="s">
        <v>129</v>
      </c>
      <c r="D81" s="34"/>
      <c r="E81" s="34"/>
      <c r="F81" s="34"/>
      <c r="G81" s="34"/>
      <c r="H81" s="34"/>
      <c r="I81" s="34"/>
      <c r="J81" s="34">
        <v>315</v>
      </c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>
        <f t="shared" si="0"/>
        <v>315</v>
      </c>
      <c r="AC81" s="34">
        <v>63</v>
      </c>
      <c r="AD81" s="34">
        <f t="shared" si="2"/>
        <v>378</v>
      </c>
      <c r="AE81" s="37"/>
      <c r="AF81" s="36"/>
    </row>
    <row r="82" spans="1:32" ht="15" customHeight="1" x14ac:dyDescent="0.2">
      <c r="A82" s="4"/>
      <c r="B82" s="13" t="s">
        <v>130</v>
      </c>
      <c r="C82" s="3" t="s">
        <v>131</v>
      </c>
      <c r="D82" s="34"/>
      <c r="E82" s="34"/>
      <c r="F82" s="34"/>
      <c r="G82" s="34"/>
      <c r="H82" s="34">
        <v>144</v>
      </c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>
        <f t="shared" si="0"/>
        <v>144</v>
      </c>
      <c r="AC82" s="34">
        <v>28.8</v>
      </c>
      <c r="AD82" s="34">
        <f t="shared" si="2"/>
        <v>172.8</v>
      </c>
      <c r="AE82" s="37"/>
      <c r="AF82" s="36"/>
    </row>
    <row r="83" spans="1:32" ht="15" customHeight="1" x14ac:dyDescent="0.2">
      <c r="A83" s="4"/>
      <c r="B83" s="13" t="s">
        <v>132</v>
      </c>
      <c r="C83" s="3" t="s">
        <v>49</v>
      </c>
      <c r="D83" s="34">
        <v>535.79999999999995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>
        <f t="shared" si="0"/>
        <v>535.79999999999995</v>
      </c>
      <c r="AC83" s="34"/>
      <c r="AD83" s="34">
        <f t="shared" si="2"/>
        <v>535.79999999999995</v>
      </c>
      <c r="AE83" s="37"/>
      <c r="AF83" s="36"/>
    </row>
    <row r="84" spans="1:32" ht="15" customHeight="1" x14ac:dyDescent="0.2">
      <c r="A84" s="4"/>
      <c r="B84" s="13" t="s">
        <v>132</v>
      </c>
      <c r="C84" s="3" t="s">
        <v>89</v>
      </c>
      <c r="D84" s="34">
        <v>535.79999999999995</v>
      </c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>
        <f t="shared" si="0"/>
        <v>535.79999999999995</v>
      </c>
      <c r="AC84" s="34"/>
      <c r="AD84" s="34">
        <f t="shared" si="2"/>
        <v>535.79999999999995</v>
      </c>
      <c r="AE84" s="37"/>
      <c r="AF84" s="36"/>
    </row>
    <row r="85" spans="1:32" ht="15" customHeight="1" x14ac:dyDescent="0.2">
      <c r="A85" s="4"/>
      <c r="B85" s="13" t="s">
        <v>138</v>
      </c>
      <c r="C85" s="3" t="s">
        <v>122</v>
      </c>
      <c r="D85" s="34"/>
      <c r="E85" s="34"/>
      <c r="F85" s="34"/>
      <c r="G85" s="34"/>
      <c r="H85" s="34"/>
      <c r="I85" s="34"/>
      <c r="J85" s="34"/>
      <c r="K85" s="34"/>
      <c r="L85" s="34"/>
      <c r="M85" s="34">
        <v>225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>
        <f t="shared" si="0"/>
        <v>225</v>
      </c>
      <c r="AC85" s="34"/>
      <c r="AD85" s="34">
        <f t="shared" si="2"/>
        <v>225</v>
      </c>
      <c r="AE85" s="37"/>
      <c r="AF85" s="36"/>
    </row>
    <row r="86" spans="1:32" ht="15" customHeight="1" x14ac:dyDescent="0.2">
      <c r="A86" s="4"/>
      <c r="B86" s="13" t="s">
        <v>140</v>
      </c>
      <c r="C86" s="3" t="s">
        <v>141</v>
      </c>
      <c r="D86" s="34"/>
      <c r="E86" s="34"/>
      <c r="F86" s="34"/>
      <c r="G86" s="34"/>
      <c r="H86" s="34"/>
      <c r="I86" s="34">
        <v>1585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>
        <f t="shared" si="0"/>
        <v>1585</v>
      </c>
      <c r="AC86" s="34">
        <v>317</v>
      </c>
      <c r="AD86" s="34">
        <f t="shared" si="2"/>
        <v>1902</v>
      </c>
      <c r="AE86" s="37"/>
      <c r="AF86" s="36"/>
    </row>
    <row r="87" spans="1:32" ht="15" customHeight="1" x14ac:dyDescent="0.2">
      <c r="A87" s="4"/>
      <c r="B87" s="13" t="s">
        <v>143</v>
      </c>
      <c r="C87" s="3" t="s">
        <v>65</v>
      </c>
      <c r="D87" s="34"/>
      <c r="E87" s="34"/>
      <c r="F87" s="34"/>
      <c r="G87" s="34"/>
      <c r="H87" s="34">
        <v>4.25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>
        <f t="shared" si="0"/>
        <v>4.25</v>
      </c>
      <c r="AC87" s="34"/>
      <c r="AD87" s="34">
        <f t="shared" si="2"/>
        <v>4.25</v>
      </c>
      <c r="AE87" s="37"/>
      <c r="AF87" s="36"/>
    </row>
    <row r="88" spans="1:32" ht="15" customHeight="1" x14ac:dyDescent="0.2">
      <c r="A88" s="4"/>
      <c r="B88" s="13" t="s">
        <v>144</v>
      </c>
      <c r="C88" s="3" t="s">
        <v>67</v>
      </c>
      <c r="D88" s="34"/>
      <c r="E88" s="34"/>
      <c r="F88" s="34"/>
      <c r="G88" s="34"/>
      <c r="H88" s="34">
        <v>75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>
        <f t="shared" si="0"/>
        <v>75</v>
      </c>
      <c r="AC88" s="34"/>
      <c r="AD88" s="34">
        <f t="shared" si="2"/>
        <v>75</v>
      </c>
      <c r="AE88" s="37"/>
      <c r="AF88" s="36"/>
    </row>
    <row r="89" spans="1:32" ht="15" customHeight="1" x14ac:dyDescent="0.2">
      <c r="A89" s="4"/>
      <c r="B89" s="13" t="s">
        <v>145</v>
      </c>
      <c r="C89" s="3" t="s">
        <v>60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>
        <v>320.25</v>
      </c>
      <c r="V89" s="34"/>
      <c r="W89" s="34"/>
      <c r="X89" s="34"/>
      <c r="Y89" s="34"/>
      <c r="Z89" s="34"/>
      <c r="AA89" s="34"/>
      <c r="AB89" s="34">
        <f t="shared" si="0"/>
        <v>320.25</v>
      </c>
      <c r="AC89" s="34">
        <v>64.05</v>
      </c>
      <c r="AD89" s="34">
        <f t="shared" si="2"/>
        <v>384.3</v>
      </c>
      <c r="AE89" s="37"/>
      <c r="AF89" s="36"/>
    </row>
    <row r="90" spans="1:32" ht="15" customHeight="1" x14ac:dyDescent="0.2">
      <c r="A90" s="4"/>
      <c r="B90" s="13" t="s">
        <v>146</v>
      </c>
      <c r="C90" s="3" t="s">
        <v>89</v>
      </c>
      <c r="D90" s="34">
        <v>535.79999999999995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>
        <f t="shared" si="0"/>
        <v>535.79999999999995</v>
      </c>
      <c r="AC90" s="34"/>
      <c r="AD90" s="34">
        <f t="shared" si="2"/>
        <v>535.79999999999995</v>
      </c>
      <c r="AE90" s="37"/>
      <c r="AF90" s="36"/>
    </row>
    <row r="91" spans="1:32" ht="15" customHeight="1" x14ac:dyDescent="0.2">
      <c r="A91" s="4"/>
      <c r="B91" s="13" t="s">
        <v>146</v>
      </c>
      <c r="C91" s="3" t="s">
        <v>49</v>
      </c>
      <c r="D91" s="34">
        <v>535.79999999999995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>
        <f t="shared" si="0"/>
        <v>535.79999999999995</v>
      </c>
      <c r="AC91" s="34"/>
      <c r="AD91" s="34">
        <f t="shared" si="2"/>
        <v>535.79999999999995</v>
      </c>
      <c r="AE91" s="37"/>
      <c r="AF91" s="36"/>
    </row>
    <row r="92" spans="1:32" ht="15" customHeight="1" x14ac:dyDescent="0.2">
      <c r="A92" s="4"/>
      <c r="B92" s="13" t="s">
        <v>147</v>
      </c>
      <c r="C92" s="3" t="s">
        <v>98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>
        <v>2327.71</v>
      </c>
      <c r="T92" s="34"/>
      <c r="U92" s="34"/>
      <c r="V92" s="34"/>
      <c r="W92" s="34"/>
      <c r="X92" s="34"/>
      <c r="Y92" s="34"/>
      <c r="Z92" s="34"/>
      <c r="AA92" s="34"/>
      <c r="AB92" s="34">
        <f t="shared" si="0"/>
        <v>2327.71</v>
      </c>
      <c r="AC92" s="34">
        <v>465.54</v>
      </c>
      <c r="AD92" s="34">
        <f t="shared" si="2"/>
        <v>2793.25</v>
      </c>
      <c r="AE92" s="37"/>
      <c r="AF92" s="36"/>
    </row>
    <row r="93" spans="1:32" ht="15" customHeight="1" x14ac:dyDescent="0.2">
      <c r="A93" s="4"/>
      <c r="B93" s="13" t="s">
        <v>148</v>
      </c>
      <c r="C93" s="3" t="s">
        <v>122</v>
      </c>
      <c r="D93" s="34"/>
      <c r="E93" s="34"/>
      <c r="F93" s="34"/>
      <c r="G93" s="34"/>
      <c r="H93" s="34"/>
      <c r="I93" s="34"/>
      <c r="J93" s="34"/>
      <c r="K93" s="34"/>
      <c r="L93" s="34"/>
      <c r="M93" s="34">
        <v>30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>
        <f t="shared" si="0"/>
        <v>30</v>
      </c>
      <c r="AC93" s="34"/>
      <c r="AD93" s="34">
        <f t="shared" si="2"/>
        <v>30</v>
      </c>
      <c r="AE93" s="37"/>
      <c r="AF93" s="36"/>
    </row>
    <row r="94" spans="1:32" ht="15" customHeight="1" x14ac:dyDescent="0.2">
      <c r="A94" s="4"/>
      <c r="B94" s="13" t="s">
        <v>148</v>
      </c>
      <c r="C94" s="3" t="s">
        <v>65</v>
      </c>
      <c r="D94" s="34"/>
      <c r="E94" s="34"/>
      <c r="F94" s="34"/>
      <c r="G94" s="34"/>
      <c r="H94" s="34">
        <v>5.17</v>
      </c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>
        <f t="shared" si="0"/>
        <v>5.17</v>
      </c>
      <c r="AC94" s="34"/>
      <c r="AD94" s="34">
        <f t="shared" si="2"/>
        <v>5.17</v>
      </c>
      <c r="AE94" s="37"/>
      <c r="AF94" s="36"/>
    </row>
    <row r="95" spans="1:32" ht="15" customHeight="1" x14ac:dyDescent="0.2">
      <c r="A95" s="4"/>
      <c r="B95" s="13" t="s">
        <v>149</v>
      </c>
      <c r="C95" s="3" t="s">
        <v>56</v>
      </c>
      <c r="D95" s="34"/>
      <c r="E95" s="34"/>
      <c r="F95" s="34"/>
      <c r="G95" s="34"/>
      <c r="H95" s="34"/>
      <c r="I95" s="34"/>
      <c r="J95" s="34"/>
      <c r="K95" s="34"/>
      <c r="L95" s="34"/>
      <c r="M95" s="34">
        <v>40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>
        <f t="shared" si="0"/>
        <v>40</v>
      </c>
      <c r="AC95" s="34"/>
      <c r="AD95" s="34">
        <f t="shared" si="2"/>
        <v>40</v>
      </c>
      <c r="AE95" s="37"/>
      <c r="AF95" s="36"/>
    </row>
    <row r="96" spans="1:32" ht="15" customHeight="1" x14ac:dyDescent="0.2">
      <c r="A96" s="4"/>
      <c r="B96" s="13" t="s">
        <v>150</v>
      </c>
      <c r="C96" s="3" t="s">
        <v>151</v>
      </c>
      <c r="D96" s="34"/>
      <c r="E96" s="34"/>
      <c r="F96" s="34"/>
      <c r="G96" s="34"/>
      <c r="H96" s="34">
        <v>50.59</v>
      </c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>
        <f t="shared" si="0"/>
        <v>50.59</v>
      </c>
      <c r="AC96" s="34"/>
      <c r="AD96" s="34">
        <f t="shared" si="2"/>
        <v>50.59</v>
      </c>
      <c r="AE96" s="37"/>
      <c r="AF96" s="36"/>
    </row>
    <row r="97" spans="1:32" ht="15" customHeight="1" x14ac:dyDescent="0.2">
      <c r="A97" s="4"/>
      <c r="B97" s="13" t="s">
        <v>152</v>
      </c>
      <c r="C97" s="3" t="s">
        <v>49</v>
      </c>
      <c r="D97" s="34">
        <v>535.79999999999995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>
        <f t="shared" si="0"/>
        <v>535.79999999999995</v>
      </c>
      <c r="AC97" s="34"/>
      <c r="AD97" s="34">
        <f t="shared" si="2"/>
        <v>535.79999999999995</v>
      </c>
      <c r="AE97" s="37"/>
      <c r="AF97" s="36"/>
    </row>
    <row r="98" spans="1:32" ht="15" customHeight="1" x14ac:dyDescent="0.2">
      <c r="A98" s="4"/>
      <c r="B98" s="13" t="s">
        <v>152</v>
      </c>
      <c r="C98" s="3" t="s">
        <v>89</v>
      </c>
      <c r="D98" s="34">
        <v>535.79999999999995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>
        <f t="shared" si="0"/>
        <v>535.79999999999995</v>
      </c>
      <c r="AC98" s="34"/>
      <c r="AD98" s="34">
        <f t="shared" si="2"/>
        <v>535.79999999999995</v>
      </c>
      <c r="AE98" s="37"/>
      <c r="AF98" s="36"/>
    </row>
    <row r="99" spans="1:32" ht="15" customHeight="1" x14ac:dyDescent="0.2">
      <c r="A99" s="4"/>
      <c r="B99" s="13" t="s">
        <v>152</v>
      </c>
      <c r="C99" s="3" t="s">
        <v>89</v>
      </c>
      <c r="D99" s="34"/>
      <c r="E99" s="34"/>
      <c r="F99" s="34"/>
      <c r="G99" s="34">
        <v>129.44999999999999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>
        <f t="shared" si="0"/>
        <v>129.44999999999999</v>
      </c>
      <c r="AC99" s="34"/>
      <c r="AD99" s="34">
        <f t="shared" si="2"/>
        <v>129.44999999999999</v>
      </c>
      <c r="AE99" s="37"/>
      <c r="AF99" s="36"/>
    </row>
    <row r="100" spans="1:32" ht="15" customHeight="1" x14ac:dyDescent="0.2">
      <c r="A100" s="4"/>
      <c r="B100" s="13" t="s">
        <v>153</v>
      </c>
      <c r="C100" s="3" t="s">
        <v>65</v>
      </c>
      <c r="D100" s="34"/>
      <c r="E100" s="34"/>
      <c r="F100" s="34"/>
      <c r="G100" s="34"/>
      <c r="H100" s="34">
        <v>4.25</v>
      </c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>
        <f t="shared" si="0"/>
        <v>4.25</v>
      </c>
      <c r="AC100" s="34"/>
      <c r="AD100" s="34">
        <f t="shared" si="2"/>
        <v>4.25</v>
      </c>
      <c r="AE100" s="37"/>
      <c r="AF100" s="36"/>
    </row>
    <row r="101" spans="1:32" ht="15" customHeight="1" x14ac:dyDescent="0.2">
      <c r="A101" s="4"/>
      <c r="B101" s="13" t="s">
        <v>154</v>
      </c>
      <c r="C101" s="3" t="s">
        <v>98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>
        <v>764.71</v>
      </c>
      <c r="T101" s="34"/>
      <c r="U101" s="34"/>
      <c r="V101" s="34"/>
      <c r="W101" s="34"/>
      <c r="X101" s="34"/>
      <c r="Y101" s="34"/>
      <c r="Z101" s="34"/>
      <c r="AA101" s="34"/>
      <c r="AB101" s="34">
        <f t="shared" si="0"/>
        <v>764.71</v>
      </c>
      <c r="AC101" s="34">
        <v>152.94</v>
      </c>
      <c r="AD101" s="34">
        <f t="shared" si="2"/>
        <v>917.65000000000009</v>
      </c>
      <c r="AE101" s="37"/>
      <c r="AF101" s="36"/>
    </row>
    <row r="102" spans="1:32" ht="15" customHeight="1" x14ac:dyDescent="0.2">
      <c r="A102" s="4"/>
      <c r="B102" s="13" t="s">
        <v>155</v>
      </c>
      <c r="C102" s="3" t="s">
        <v>49</v>
      </c>
      <c r="D102" s="34">
        <v>1003.86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>
        <f t="shared" si="0"/>
        <v>1003.86</v>
      </c>
      <c r="AC102" s="34"/>
      <c r="AD102" s="34">
        <f t="shared" si="2"/>
        <v>1003.86</v>
      </c>
      <c r="AE102" s="37"/>
      <c r="AF102" s="36"/>
    </row>
    <row r="103" spans="1:32" ht="15" customHeight="1" x14ac:dyDescent="0.2">
      <c r="A103" s="4"/>
      <c r="B103" s="13" t="s">
        <v>155</v>
      </c>
      <c r="C103" s="3" t="s">
        <v>89</v>
      </c>
      <c r="D103" s="34">
        <v>535.46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>
        <f t="shared" si="0"/>
        <v>535.46</v>
      </c>
      <c r="AC103" s="34"/>
      <c r="AD103" s="34">
        <f t="shared" si="2"/>
        <v>535.46</v>
      </c>
      <c r="AE103" s="37"/>
      <c r="AF103" s="36"/>
    </row>
    <row r="104" spans="1:32" ht="15" customHeight="1" x14ac:dyDescent="0.2">
      <c r="A104" s="4"/>
      <c r="B104" s="13" t="s">
        <v>155</v>
      </c>
      <c r="C104" s="3" t="s">
        <v>49</v>
      </c>
      <c r="D104" s="34"/>
      <c r="E104" s="34"/>
      <c r="F104" s="34"/>
      <c r="G104" s="34">
        <v>40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>
        <f t="shared" si="0"/>
        <v>40</v>
      </c>
      <c r="AC104" s="34"/>
      <c r="AD104" s="34">
        <f t="shared" si="2"/>
        <v>40</v>
      </c>
      <c r="AE104" s="37"/>
      <c r="AF104" s="36"/>
    </row>
    <row r="105" spans="1:32" ht="15" customHeight="1" x14ac:dyDescent="0.2">
      <c r="A105" s="4"/>
      <c r="B105" s="13" t="s">
        <v>155</v>
      </c>
      <c r="C105" s="3" t="s">
        <v>89</v>
      </c>
      <c r="D105" s="34"/>
      <c r="E105" s="34"/>
      <c r="F105" s="34"/>
      <c r="G105" s="34">
        <v>26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>
        <f t="shared" si="0"/>
        <v>26</v>
      </c>
      <c r="AC105" s="34"/>
      <c r="AD105" s="34">
        <f t="shared" si="2"/>
        <v>26</v>
      </c>
      <c r="AE105" s="37"/>
      <c r="AF105" s="36"/>
    </row>
    <row r="106" spans="1:32" ht="15" customHeight="1" x14ac:dyDescent="0.2">
      <c r="A106" s="4"/>
      <c r="B106" s="13" t="s">
        <v>156</v>
      </c>
      <c r="C106" s="3" t="s">
        <v>49</v>
      </c>
      <c r="D106" s="34"/>
      <c r="E106" s="34"/>
      <c r="F106" s="34"/>
      <c r="G106" s="34"/>
      <c r="H106" s="34"/>
      <c r="I106" s="34">
        <v>20</v>
      </c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>
        <f t="shared" si="0"/>
        <v>20</v>
      </c>
      <c r="AC106" s="34"/>
      <c r="AD106" s="34">
        <f t="shared" si="2"/>
        <v>20</v>
      </c>
      <c r="AE106" s="37"/>
      <c r="AF106" s="36"/>
    </row>
    <row r="107" spans="1:32" ht="15" customHeight="1" x14ac:dyDescent="0.2">
      <c r="A107" s="4"/>
      <c r="B107" s="13" t="s">
        <v>157</v>
      </c>
      <c r="C107" s="3" t="s">
        <v>49</v>
      </c>
      <c r="D107" s="34"/>
      <c r="E107" s="34"/>
      <c r="F107" s="34"/>
      <c r="G107" s="34">
        <v>12.6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>
        <f t="shared" si="0"/>
        <v>12.6</v>
      </c>
      <c r="AC107" s="34"/>
      <c r="AD107" s="34">
        <f t="shared" si="2"/>
        <v>12.6</v>
      </c>
      <c r="AE107" s="37"/>
      <c r="AF107" s="36"/>
    </row>
    <row r="108" spans="1:32" ht="15" customHeight="1" x14ac:dyDescent="0.2">
      <c r="A108" s="4"/>
      <c r="B108" s="13" t="s">
        <v>158</v>
      </c>
      <c r="C108" s="3" t="s">
        <v>159</v>
      </c>
      <c r="D108" s="34"/>
      <c r="E108" s="34"/>
      <c r="F108" s="34"/>
      <c r="G108" s="34"/>
      <c r="H108" s="34"/>
      <c r="I108" s="34"/>
      <c r="J108" s="34"/>
      <c r="K108" s="34">
        <v>735.01</v>
      </c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>
        <f t="shared" si="0"/>
        <v>735.01</v>
      </c>
      <c r="AC108" s="34"/>
      <c r="AD108" s="34">
        <f t="shared" si="2"/>
        <v>735.01</v>
      </c>
      <c r="AE108" s="37"/>
      <c r="AF108" s="36"/>
    </row>
    <row r="109" spans="1:32" ht="15" customHeight="1" x14ac:dyDescent="0.2">
      <c r="A109" s="4"/>
      <c r="B109" s="13" t="s">
        <v>162</v>
      </c>
      <c r="C109" s="3" t="s">
        <v>163</v>
      </c>
      <c r="D109" s="34"/>
      <c r="E109" s="34"/>
      <c r="F109" s="34"/>
      <c r="G109" s="34"/>
      <c r="H109" s="34"/>
      <c r="I109" s="34">
        <v>119.99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>
        <f t="shared" si="0"/>
        <v>119.99</v>
      </c>
      <c r="AC109" s="34"/>
      <c r="AD109" s="34">
        <f t="shared" si="2"/>
        <v>119.99</v>
      </c>
      <c r="AE109" s="37"/>
      <c r="AF109" s="36"/>
    </row>
    <row r="110" spans="1:32" ht="15" customHeight="1" x14ac:dyDescent="0.2">
      <c r="A110" s="4"/>
      <c r="B110" s="13" t="s">
        <v>164</v>
      </c>
      <c r="C110" s="3" t="s">
        <v>65</v>
      </c>
      <c r="D110" s="34"/>
      <c r="E110" s="34"/>
      <c r="F110" s="34"/>
      <c r="G110" s="34"/>
      <c r="H110" s="34">
        <v>4.25</v>
      </c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>
        <f t="shared" si="0"/>
        <v>4.25</v>
      </c>
      <c r="AC110" s="34"/>
      <c r="AD110" s="34">
        <f t="shared" si="2"/>
        <v>4.25</v>
      </c>
      <c r="AE110" s="37"/>
      <c r="AF110" s="36"/>
    </row>
    <row r="111" spans="1:32" ht="15" customHeight="1" x14ac:dyDescent="0.2">
      <c r="A111" s="4"/>
      <c r="B111" s="13" t="s">
        <v>165</v>
      </c>
      <c r="C111" s="3" t="s">
        <v>166</v>
      </c>
      <c r="D111" s="34"/>
      <c r="E111" s="34"/>
      <c r="F111" s="34"/>
      <c r="G111" s="34"/>
      <c r="H111" s="34">
        <v>47</v>
      </c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>
        <f t="shared" si="0"/>
        <v>47</v>
      </c>
      <c r="AC111" s="34"/>
      <c r="AD111" s="34">
        <f t="shared" si="2"/>
        <v>47</v>
      </c>
      <c r="AE111" s="37"/>
      <c r="AF111" s="36"/>
    </row>
    <row r="112" spans="1:32" ht="15" customHeight="1" x14ac:dyDescent="0.2">
      <c r="A112" s="4"/>
      <c r="B112" s="13" t="s">
        <v>165</v>
      </c>
      <c r="C112" s="3" t="s">
        <v>167</v>
      </c>
      <c r="D112" s="34"/>
      <c r="E112" s="34"/>
      <c r="F112" s="34"/>
      <c r="G112" s="34">
        <v>27.9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>
        <f t="shared" si="0"/>
        <v>27.9</v>
      </c>
      <c r="AC112" s="34"/>
      <c r="AD112" s="34">
        <f t="shared" si="2"/>
        <v>27.9</v>
      </c>
      <c r="AE112" s="37"/>
      <c r="AF112" s="36"/>
    </row>
    <row r="113" spans="1:32" ht="15" customHeight="1" x14ac:dyDescent="0.2">
      <c r="A113" s="4"/>
      <c r="B113" s="13" t="s">
        <v>168</v>
      </c>
      <c r="C113" s="3" t="s">
        <v>169</v>
      </c>
      <c r="D113" s="34"/>
      <c r="E113" s="34"/>
      <c r="F113" s="34"/>
      <c r="G113" s="34"/>
      <c r="H113" s="34"/>
      <c r="I113" s="34"/>
      <c r="J113" s="34"/>
      <c r="K113" s="34"/>
      <c r="L113" s="34">
        <v>396.26</v>
      </c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>
        <f t="shared" si="0"/>
        <v>396.26</v>
      </c>
      <c r="AC113" s="34"/>
      <c r="AD113" s="34">
        <f t="shared" si="2"/>
        <v>396.26</v>
      </c>
      <c r="AE113" s="37"/>
      <c r="AF113" s="36"/>
    </row>
    <row r="114" spans="1:32" ht="15" customHeight="1" x14ac:dyDescent="0.2">
      <c r="A114" s="4"/>
      <c r="B114" s="13" t="s">
        <v>170</v>
      </c>
      <c r="C114" s="3" t="s">
        <v>49</v>
      </c>
      <c r="D114" s="34">
        <v>1003.86</v>
      </c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>
        <f t="shared" si="0"/>
        <v>1003.86</v>
      </c>
      <c r="AC114" s="34"/>
      <c r="AD114" s="34">
        <f t="shared" si="2"/>
        <v>1003.86</v>
      </c>
      <c r="AE114" s="37"/>
      <c r="AF114" s="36"/>
    </row>
    <row r="115" spans="1:32" ht="15" customHeight="1" x14ac:dyDescent="0.2">
      <c r="A115" s="4"/>
      <c r="B115" s="13" t="s">
        <v>170</v>
      </c>
      <c r="C115" s="3" t="s">
        <v>171</v>
      </c>
      <c r="D115" s="34"/>
      <c r="E115" s="34"/>
      <c r="F115" s="34"/>
      <c r="G115" s="34">
        <v>40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>
        <f t="shared" si="0"/>
        <v>40</v>
      </c>
      <c r="AC115" s="34"/>
      <c r="AD115" s="34">
        <f t="shared" si="2"/>
        <v>40</v>
      </c>
      <c r="AE115" s="37"/>
      <c r="AF115" s="36"/>
    </row>
    <row r="116" spans="1:32" ht="15" customHeight="1" x14ac:dyDescent="0.2">
      <c r="A116" s="4"/>
      <c r="B116" s="13" t="s">
        <v>173</v>
      </c>
      <c r="C116" s="3" t="s">
        <v>0</v>
      </c>
      <c r="D116" s="34"/>
      <c r="E116" s="34">
        <v>1034.1199999999999</v>
      </c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>
        <f t="shared" si="0"/>
        <v>1034.1199999999999</v>
      </c>
      <c r="AC116" s="34"/>
      <c r="AD116" s="34">
        <f t="shared" si="2"/>
        <v>1034.1199999999999</v>
      </c>
      <c r="AE116" s="37"/>
      <c r="AF116" s="36"/>
    </row>
    <row r="117" spans="1:32" ht="15" customHeight="1" x14ac:dyDescent="0.2">
      <c r="A117" s="4"/>
      <c r="B117" s="13" t="s">
        <v>173</v>
      </c>
      <c r="C117" s="3" t="s">
        <v>174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>
        <v>1183.52</v>
      </c>
      <c r="S117" s="34"/>
      <c r="T117" s="34"/>
      <c r="U117" s="34"/>
      <c r="V117" s="34"/>
      <c r="W117" s="34"/>
      <c r="X117" s="34"/>
      <c r="Y117" s="34"/>
      <c r="Z117" s="34"/>
      <c r="AA117" s="34"/>
      <c r="AB117" s="34">
        <f t="shared" si="0"/>
        <v>1183.52</v>
      </c>
      <c r="AC117" s="34"/>
      <c r="AD117" s="34">
        <f t="shared" si="2"/>
        <v>1183.52</v>
      </c>
      <c r="AE117" s="37"/>
      <c r="AF117" s="36"/>
    </row>
    <row r="118" spans="1:32" ht="15" customHeight="1" x14ac:dyDescent="0.2">
      <c r="A118" s="4"/>
      <c r="B118" s="13" t="s">
        <v>175</v>
      </c>
      <c r="C118" s="3" t="s">
        <v>65</v>
      </c>
      <c r="D118" s="34"/>
      <c r="E118" s="34"/>
      <c r="F118" s="34"/>
      <c r="G118" s="34"/>
      <c r="H118" s="34">
        <v>4.25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>
        <f t="shared" si="0"/>
        <v>4.25</v>
      </c>
      <c r="AC118" s="34"/>
      <c r="AD118" s="34">
        <f t="shared" si="2"/>
        <v>4.25</v>
      </c>
      <c r="AE118" s="37"/>
      <c r="AF118" s="36"/>
    </row>
    <row r="119" spans="1:32" ht="15" customHeight="1" x14ac:dyDescent="0.2">
      <c r="A119" s="4"/>
      <c r="B119" s="13" t="s">
        <v>176</v>
      </c>
      <c r="C119" s="3" t="s">
        <v>177</v>
      </c>
      <c r="D119" s="34"/>
      <c r="E119" s="34"/>
      <c r="F119" s="34"/>
      <c r="G119" s="34"/>
      <c r="H119" s="34">
        <v>237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>
        <f t="shared" si="0"/>
        <v>237</v>
      </c>
      <c r="AC119" s="34"/>
      <c r="AD119" s="34">
        <f t="shared" si="2"/>
        <v>237</v>
      </c>
      <c r="AE119" s="37"/>
      <c r="AF119" s="36"/>
    </row>
    <row r="120" spans="1:32" ht="15" customHeight="1" x14ac:dyDescent="0.2">
      <c r="A120" s="4"/>
      <c r="B120" s="13" t="s">
        <v>176</v>
      </c>
      <c r="C120" s="3" t="s">
        <v>178</v>
      </c>
      <c r="D120" s="34"/>
      <c r="E120" s="34"/>
      <c r="F120" s="34"/>
      <c r="G120" s="34"/>
      <c r="H120" s="34"/>
      <c r="I120" s="34"/>
      <c r="J120" s="34"/>
      <c r="K120" s="34"/>
      <c r="L120" s="34">
        <v>79</v>
      </c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>
        <f t="shared" si="0"/>
        <v>79</v>
      </c>
      <c r="AC120" s="34"/>
      <c r="AD120" s="34">
        <f t="shared" si="2"/>
        <v>79</v>
      </c>
      <c r="AE120" s="37"/>
      <c r="AF120" s="36"/>
    </row>
    <row r="121" spans="1:32" ht="15" customHeight="1" x14ac:dyDescent="0.2">
      <c r="A121" s="4"/>
      <c r="B121" s="13" t="s">
        <v>176</v>
      </c>
      <c r="C121" s="3" t="s">
        <v>179</v>
      </c>
      <c r="D121" s="34"/>
      <c r="E121" s="34"/>
      <c r="F121" s="34"/>
      <c r="G121" s="34">
        <v>14.4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>
        <f t="shared" si="0"/>
        <v>14.4</v>
      </c>
      <c r="AC121" s="34"/>
      <c r="AD121" s="34">
        <f t="shared" si="2"/>
        <v>14.4</v>
      </c>
      <c r="AE121" s="37"/>
      <c r="AF121" s="36"/>
    </row>
    <row r="122" spans="1:32" ht="15" customHeight="1" x14ac:dyDescent="0.2">
      <c r="A122" s="4"/>
      <c r="B122" s="13" t="s">
        <v>176</v>
      </c>
      <c r="C122" s="3" t="s">
        <v>0</v>
      </c>
      <c r="D122" s="34"/>
      <c r="E122" s="34">
        <v>1238</v>
      </c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>
        <f t="shared" si="0"/>
        <v>1238</v>
      </c>
      <c r="AC122" s="34"/>
      <c r="AD122" s="34">
        <f t="shared" si="2"/>
        <v>1238</v>
      </c>
      <c r="AE122" s="37"/>
      <c r="AF122" s="36"/>
    </row>
    <row r="123" spans="1:32" ht="15" customHeight="1" x14ac:dyDescent="0.2">
      <c r="A123" s="4"/>
      <c r="B123" s="13" t="s">
        <v>180</v>
      </c>
      <c r="C123" s="3" t="s">
        <v>84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>
        <v>445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>
        <f>SUM(D123:AA123)</f>
        <v>445</v>
      </c>
      <c r="AC123" s="34"/>
      <c r="AD123" s="34">
        <f t="shared" si="2"/>
        <v>445</v>
      </c>
      <c r="AE123" s="37"/>
      <c r="AF123" s="36"/>
    </row>
    <row r="124" spans="1:32" ht="15" customHeight="1" x14ac:dyDescent="0.2">
      <c r="A124" s="4"/>
      <c r="B124" s="13" t="s">
        <v>180</v>
      </c>
      <c r="C124" s="3" t="s">
        <v>181</v>
      </c>
      <c r="D124" s="34"/>
      <c r="E124" s="34"/>
      <c r="F124" s="34"/>
      <c r="G124" s="34"/>
      <c r="H124" s="34">
        <v>21.6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>
        <f>SUM(D124:AA124)</f>
        <v>21.6</v>
      </c>
      <c r="AC124" s="34"/>
      <c r="AD124" s="34">
        <f t="shared" si="2"/>
        <v>21.6</v>
      </c>
      <c r="AE124" s="37"/>
      <c r="AF124" s="36"/>
    </row>
    <row r="125" spans="1:32" ht="15" customHeight="1" x14ac:dyDescent="0.2">
      <c r="A125" s="4"/>
      <c r="B125" s="13" t="s">
        <v>182</v>
      </c>
      <c r="C125" s="3" t="s">
        <v>49</v>
      </c>
      <c r="D125" s="34"/>
      <c r="E125" s="34"/>
      <c r="F125" s="34"/>
      <c r="G125" s="34">
        <v>40</v>
      </c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>
        <f>SUM(D125:AA125)</f>
        <v>40</v>
      </c>
      <c r="AC125" s="34"/>
      <c r="AD125" s="34">
        <f t="shared" si="2"/>
        <v>40</v>
      </c>
      <c r="AE125" s="37"/>
      <c r="AF125" s="36"/>
    </row>
    <row r="126" spans="1:32" ht="15" customHeight="1" x14ac:dyDescent="0.2">
      <c r="A126" s="4"/>
      <c r="B126" s="13" t="s">
        <v>182</v>
      </c>
      <c r="C126" s="3" t="s">
        <v>49</v>
      </c>
      <c r="D126" s="34">
        <v>1003.86</v>
      </c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>
        <f>SUM(D126:AA126)</f>
        <v>1003.86</v>
      </c>
      <c r="AC126" s="34"/>
      <c r="AD126" s="34">
        <f t="shared" si="2"/>
        <v>1003.86</v>
      </c>
      <c r="AE126" s="37"/>
      <c r="AF126" s="36"/>
    </row>
    <row r="127" spans="1:32" ht="15" customHeight="1" x14ac:dyDescent="0.2">
      <c r="A127" s="4"/>
      <c r="B127" s="13"/>
      <c r="C127" s="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44">
        <f>SUM(AD3:AD126)</f>
        <v>74282.960000000036</v>
      </c>
      <c r="AE127" s="37"/>
      <c r="AF127" s="36"/>
    </row>
    <row r="128" spans="1:32" ht="15" customHeight="1" x14ac:dyDescent="0.2">
      <c r="A128" s="4"/>
      <c r="B128" s="13"/>
      <c r="C128" s="3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7"/>
      <c r="AF128" s="36"/>
    </row>
    <row r="129" spans="1:32" ht="15" customHeight="1" x14ac:dyDescent="0.2">
      <c r="A129" s="4"/>
      <c r="B129" s="13"/>
      <c r="C129" s="3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7"/>
      <c r="AF129" s="36"/>
    </row>
    <row r="130" spans="1:32" ht="15" customHeight="1" x14ac:dyDescent="0.2">
      <c r="A130" s="4"/>
      <c r="B130" s="13"/>
      <c r="C130" s="3"/>
      <c r="D130" s="34">
        <f>SUM(D3:D129)</f>
        <v>13548.029999999999</v>
      </c>
      <c r="E130" s="34">
        <f>SUM(E3:E129)</f>
        <v>3481.72</v>
      </c>
      <c r="F130" s="34">
        <f>SUM(F3:F95)</f>
        <v>1250</v>
      </c>
      <c r="G130" s="34">
        <f>SUM(G3:G129)</f>
        <v>991.86</v>
      </c>
      <c r="H130" s="34">
        <f>SUM(H3:H129)</f>
        <v>1264.3499999999999</v>
      </c>
      <c r="I130" s="34">
        <f>SUM(I3:I129)</f>
        <v>2401.9699999999998</v>
      </c>
      <c r="J130" s="34">
        <f>SUM(J3:J95)</f>
        <v>445</v>
      </c>
      <c r="K130" s="34">
        <f>SUM(K3:K129)</f>
        <v>735.01</v>
      </c>
      <c r="L130" s="34">
        <f>SUM(L3:L129)</f>
        <v>871.99</v>
      </c>
      <c r="M130" s="34">
        <f>SUM(M3:M129)</f>
        <v>972</v>
      </c>
      <c r="N130" s="34">
        <f>SUM(N3:N95)</f>
        <v>0</v>
      </c>
      <c r="O130" s="34">
        <f>SUM(O3:O129)</f>
        <v>760</v>
      </c>
      <c r="P130" s="34">
        <f>SUM(P3:P55)</f>
        <v>0</v>
      </c>
      <c r="Q130" s="34">
        <f>SUM(Q3:Q55)</f>
        <v>0</v>
      </c>
      <c r="R130" s="34">
        <f>SUM(R3:R129)</f>
        <v>2093.52</v>
      </c>
      <c r="S130" s="34">
        <f>SUM(S3:S129)</f>
        <v>9821.4500000000007</v>
      </c>
      <c r="T130" s="34">
        <f>SUM(T3:T62)</f>
        <v>14390</v>
      </c>
      <c r="U130" s="34">
        <f>SUM(U3:U95)</f>
        <v>479.32</v>
      </c>
      <c r="V130" s="34">
        <f>SUM(V3:V95)</f>
        <v>12214.45</v>
      </c>
      <c r="W130" s="34">
        <f>SUM(W3:W55)</f>
        <v>0</v>
      </c>
      <c r="X130" s="34">
        <f>SUM(X3:X55)</f>
        <v>0</v>
      </c>
      <c r="Y130" s="34">
        <f>SUM(Y3:Y55)</f>
        <v>0</v>
      </c>
      <c r="Z130" s="34">
        <f>SUM(Z3:Z83)</f>
        <v>170</v>
      </c>
      <c r="AA130" s="34">
        <f>SUM(AA3:AA95)</f>
        <v>2850.36</v>
      </c>
      <c r="AB130" s="34">
        <f>SUM(D130:AA130)</f>
        <v>68741.03</v>
      </c>
      <c r="AC130" s="34">
        <f>SUM(AC3:AC129)</f>
        <v>5541.93</v>
      </c>
      <c r="AD130" s="44">
        <f t="shared" ref="AD130" si="3">+AB130+AC130</f>
        <v>74282.959999999992</v>
      </c>
      <c r="AE130" s="37"/>
      <c r="AF130" s="36"/>
    </row>
    <row r="131" spans="1:32" ht="15" customHeight="1" x14ac:dyDescent="0.2">
      <c r="A131" s="4"/>
      <c r="B131" s="13"/>
      <c r="C131" s="3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7"/>
      <c r="AF131" s="36"/>
    </row>
    <row r="132" spans="1:32" ht="15" customHeight="1" x14ac:dyDescent="0.2">
      <c r="A132" s="4"/>
      <c r="B132" s="13"/>
      <c r="C132" s="28">
        <v>1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44" t="s">
        <v>99</v>
      </c>
      <c r="AC132" s="34"/>
      <c r="AD132" s="44">
        <f>+AD127-AD130</f>
        <v>0</v>
      </c>
      <c r="AE132" s="37"/>
      <c r="AF132" s="36"/>
    </row>
    <row r="133" spans="1:32" ht="15" customHeight="1" x14ac:dyDescent="0.2">
      <c r="A133" s="48" t="s">
        <v>107</v>
      </c>
      <c r="B133" s="50" t="s">
        <v>118</v>
      </c>
      <c r="C133" s="15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4"/>
      <c r="AE133" s="34"/>
      <c r="AF133" s="36"/>
    </row>
    <row r="134" spans="1:32" ht="15" customHeight="1" x14ac:dyDescent="0.2">
      <c r="A134" s="4" t="s">
        <v>108</v>
      </c>
      <c r="B134" s="51">
        <v>51517</v>
      </c>
      <c r="C134" s="28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8"/>
      <c r="AE134" s="34"/>
      <c r="AF134" s="36"/>
    </row>
    <row r="135" spans="1:32" ht="15" customHeight="1" x14ac:dyDescent="0.2">
      <c r="A135" s="13" t="s">
        <v>109</v>
      </c>
      <c r="B135" s="51">
        <f>5915.56+1181.13</f>
        <v>7096.6900000000005</v>
      </c>
      <c r="C135" s="28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6"/>
    </row>
    <row r="136" spans="1:32" ht="15" customHeight="1" x14ac:dyDescent="0.2">
      <c r="A136" s="4" t="s">
        <v>119</v>
      </c>
      <c r="B136" s="32">
        <f>38.74+63.61+49.94+36.35+37.49+21.9+13.78+250.93+11.64+9.84+7.45+5.23</f>
        <v>546.90000000000009</v>
      </c>
      <c r="C136" s="28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6"/>
    </row>
    <row r="137" spans="1:32" ht="15" customHeight="1" x14ac:dyDescent="0.2">
      <c r="A137" s="4" t="s">
        <v>133</v>
      </c>
      <c r="B137" s="32">
        <v>48</v>
      </c>
      <c r="C137" s="28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6"/>
    </row>
    <row r="138" spans="1:32" ht="15" customHeight="1" x14ac:dyDescent="0.2">
      <c r="A138" s="4" t="s">
        <v>134</v>
      </c>
      <c r="B138" s="32">
        <v>150</v>
      </c>
      <c r="C138" s="30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6"/>
    </row>
    <row r="139" spans="1:32" ht="15" customHeight="1" x14ac:dyDescent="0.2">
      <c r="A139" s="4" t="s">
        <v>172</v>
      </c>
      <c r="B139" s="32">
        <v>100</v>
      </c>
      <c r="C139" s="30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6"/>
    </row>
    <row r="140" spans="1:32" ht="15" customHeight="1" x14ac:dyDescent="0.2">
      <c r="A140" s="8" t="s">
        <v>120</v>
      </c>
      <c r="B140" s="53">
        <f>SUM(B134:B139)</f>
        <v>59458.590000000004</v>
      </c>
      <c r="C140" s="30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6"/>
    </row>
    <row r="141" spans="1:32" ht="15" customHeight="1" x14ac:dyDescent="0.2">
      <c r="A141" s="4"/>
      <c r="B141" s="13"/>
      <c r="C141" s="28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6"/>
    </row>
    <row r="142" spans="1:32" ht="15" customHeight="1" x14ac:dyDescent="0.2">
      <c r="A142" s="8" t="s">
        <v>110</v>
      </c>
      <c r="B142" s="19"/>
      <c r="C142" s="52">
        <v>44971.22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6"/>
    </row>
    <row r="143" spans="1:32" ht="15" customHeight="1" x14ac:dyDescent="0.2">
      <c r="A143" s="4" t="s">
        <v>113</v>
      </c>
      <c r="B143" s="19"/>
      <c r="C143" s="34">
        <f>+AD130</f>
        <v>74282.959999999992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6"/>
    </row>
    <row r="144" spans="1:32" ht="15" customHeight="1" x14ac:dyDescent="0.2">
      <c r="A144" s="25" t="s">
        <v>111</v>
      </c>
      <c r="B144" s="19"/>
      <c r="C144" s="49">
        <f>+B140</f>
        <v>59458.590000000004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6"/>
    </row>
    <row r="145" spans="1:32" ht="15" customHeight="1" x14ac:dyDescent="0.2">
      <c r="A145" s="8" t="s">
        <v>112</v>
      </c>
      <c r="B145" s="19"/>
      <c r="C145" s="52">
        <f>+C142-C143+C144</f>
        <v>30146.850000000013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6"/>
    </row>
    <row r="146" spans="1:32" ht="15" customHeight="1" x14ac:dyDescent="0.2">
      <c r="A146" s="4"/>
      <c r="B146" s="19"/>
      <c r="C146" s="23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6" t="s">
        <v>27</v>
      </c>
    </row>
    <row r="147" spans="1:32" ht="15" customHeight="1" x14ac:dyDescent="0.2">
      <c r="A147" s="1" t="s">
        <v>114</v>
      </c>
      <c r="B147" s="13"/>
      <c r="C147" s="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>
        <v>31.2</v>
      </c>
      <c r="AF147" s="36" t="s">
        <v>28</v>
      </c>
    </row>
    <row r="148" spans="1:32" ht="15" customHeight="1" x14ac:dyDescent="0.2">
      <c r="A148" s="3" t="s">
        <v>115</v>
      </c>
      <c r="B148" s="20"/>
      <c r="C148" s="3">
        <v>124.33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6"/>
    </row>
    <row r="149" spans="1:32" ht="15" customHeight="1" x14ac:dyDescent="0.2">
      <c r="A149" s="3" t="s">
        <v>116</v>
      </c>
      <c r="B149" s="20"/>
      <c r="C149" s="34">
        <v>10022.52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6"/>
    </row>
    <row r="150" spans="1:32" ht="15" customHeight="1" x14ac:dyDescent="0.2">
      <c r="A150" s="6" t="s">
        <v>117</v>
      </c>
      <c r="B150" s="20"/>
      <c r="C150" s="34">
        <v>20000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6"/>
    </row>
    <row r="151" spans="1:32" ht="15" customHeight="1" x14ac:dyDescent="0.2">
      <c r="A151" s="6"/>
      <c r="B151" s="20"/>
      <c r="C151" s="44">
        <f>SUM(C148:C150)</f>
        <v>30146.85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6"/>
    </row>
    <row r="152" spans="1:32" ht="15" customHeight="1" x14ac:dyDescent="0.2">
      <c r="A152" s="6"/>
      <c r="B152" s="19"/>
      <c r="C152" s="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6"/>
    </row>
    <row r="153" spans="1:32" ht="15" customHeight="1" x14ac:dyDescent="0.2">
      <c r="A153" s="8" t="s">
        <v>160</v>
      </c>
      <c r="B153" s="19"/>
      <c r="C153" s="54">
        <f>+C145-C151</f>
        <v>0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6"/>
    </row>
    <row r="154" spans="1:32" ht="15" customHeight="1" x14ac:dyDescent="0.2">
      <c r="A154" s="4"/>
      <c r="B154" s="13"/>
      <c r="C154" s="28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9"/>
      <c r="AF154" s="36"/>
    </row>
    <row r="155" spans="1:32" ht="15" customHeight="1" x14ac:dyDescent="0.2">
      <c r="A155" s="4"/>
      <c r="B155" s="20"/>
      <c r="C155" s="23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6"/>
    </row>
    <row r="156" spans="1:32" ht="15" customHeight="1" x14ac:dyDescent="0.2">
      <c r="A156" s="4"/>
      <c r="B156" s="20"/>
      <c r="C156" s="23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6"/>
    </row>
    <row r="157" spans="1:32" ht="15" customHeight="1" x14ac:dyDescent="0.2">
      <c r="A157" s="4"/>
      <c r="B157" s="20"/>
      <c r="C157" s="2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6"/>
    </row>
    <row r="158" spans="1:32" ht="15" customHeight="1" x14ac:dyDescent="0.2">
      <c r="A158" s="6"/>
      <c r="B158" s="20"/>
      <c r="C158" s="23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6"/>
    </row>
    <row r="159" spans="1:32" ht="15" customHeight="1" x14ac:dyDescent="0.2">
      <c r="A159" s="6"/>
      <c r="B159" s="20"/>
      <c r="C159" s="23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6"/>
    </row>
    <row r="160" spans="1:32" ht="15" customHeight="1" x14ac:dyDescent="0.2">
      <c r="A160" s="4"/>
      <c r="B160" s="3" t="s">
        <v>161</v>
      </c>
      <c r="C160" s="3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6"/>
    </row>
    <row r="161" spans="1:32" ht="15" customHeight="1" x14ac:dyDescent="0.2">
      <c r="A161" s="4"/>
      <c r="B161" s="19"/>
      <c r="C161" s="3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6"/>
    </row>
    <row r="162" spans="1:32" ht="15" customHeight="1" x14ac:dyDescent="0.2">
      <c r="A162" s="4"/>
      <c r="B162" s="13"/>
      <c r="C162" s="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6"/>
    </row>
    <row r="163" spans="1:32" ht="15" customHeight="1" x14ac:dyDescent="0.2">
      <c r="A163" s="4"/>
      <c r="B163" s="13"/>
      <c r="C163" s="3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6"/>
    </row>
    <row r="164" spans="1:32" ht="15" customHeight="1" x14ac:dyDescent="0.2">
      <c r="A164" s="4"/>
      <c r="B164" s="13"/>
      <c r="C164" s="3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6"/>
    </row>
    <row r="165" spans="1:32" ht="15" customHeight="1" x14ac:dyDescent="0.2">
      <c r="A165" s="4"/>
      <c r="B165" s="13"/>
      <c r="C165" s="29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6"/>
    </row>
    <row r="166" spans="1:32" ht="15" customHeight="1" x14ac:dyDescent="0.2">
      <c r="A166" s="4"/>
      <c r="B166" s="13"/>
      <c r="C166" s="3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6"/>
    </row>
    <row r="167" spans="1:32" ht="15" customHeight="1" x14ac:dyDescent="0.2">
      <c r="A167" s="4"/>
      <c r="B167" s="13"/>
      <c r="C167" s="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6"/>
    </row>
    <row r="168" spans="1:32" ht="15" customHeight="1" x14ac:dyDescent="0.2">
      <c r="A168" s="4"/>
      <c r="B168" s="13"/>
      <c r="C168" s="3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6"/>
    </row>
    <row r="169" spans="1:32" ht="15" customHeight="1" x14ac:dyDescent="0.2">
      <c r="A169" s="4"/>
      <c r="B169" s="13"/>
      <c r="C169" s="3"/>
      <c r="D169" s="34"/>
      <c r="E169" s="34"/>
      <c r="F169" s="39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6"/>
    </row>
    <row r="170" spans="1:32" ht="15" customHeight="1" x14ac:dyDescent="0.2">
      <c r="A170" s="4"/>
      <c r="B170" s="13"/>
      <c r="C170" s="3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6"/>
    </row>
    <row r="171" spans="1:32" ht="15" customHeight="1" x14ac:dyDescent="0.2">
      <c r="A171" s="4"/>
      <c r="B171" s="13"/>
      <c r="C171" s="3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6"/>
    </row>
    <row r="172" spans="1:32" ht="15" customHeight="1" x14ac:dyDescent="0.2">
      <c r="A172" s="21"/>
      <c r="B172" s="13"/>
      <c r="C172" s="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6"/>
    </row>
    <row r="173" spans="1:32" ht="15" customHeight="1" x14ac:dyDescent="0.2">
      <c r="A173" s="4"/>
      <c r="B173" s="13"/>
      <c r="C173" s="3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6"/>
    </row>
    <row r="174" spans="1:32" ht="15" customHeight="1" x14ac:dyDescent="0.2">
      <c r="A174" s="4"/>
      <c r="B174" s="13"/>
      <c r="C174" s="3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6"/>
    </row>
    <row r="175" spans="1:32" ht="15" customHeight="1" x14ac:dyDescent="0.2">
      <c r="A175" s="4"/>
      <c r="B175" s="13"/>
      <c r="C175" s="3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6"/>
    </row>
    <row r="176" spans="1:32" ht="15" customHeight="1" x14ac:dyDescent="0.2">
      <c r="A176" s="4"/>
      <c r="B176" s="13"/>
      <c r="C176" s="3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6"/>
    </row>
    <row r="177" spans="1:32" ht="15" customHeight="1" x14ac:dyDescent="0.2">
      <c r="A177" s="4"/>
      <c r="B177" s="13"/>
      <c r="C177" s="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6"/>
    </row>
    <row r="178" spans="1:32" ht="15" customHeight="1" x14ac:dyDescent="0.2">
      <c r="A178" s="4"/>
      <c r="B178" s="13"/>
      <c r="C178" s="3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6"/>
    </row>
    <row r="179" spans="1:32" ht="15" customHeight="1" x14ac:dyDescent="0.2">
      <c r="A179" s="4"/>
      <c r="B179" s="13"/>
      <c r="C179" s="3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6"/>
    </row>
    <row r="180" spans="1:32" ht="15" customHeight="1" x14ac:dyDescent="0.2">
      <c r="A180" s="4"/>
      <c r="B180" s="13"/>
      <c r="C180" s="3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6"/>
    </row>
    <row r="181" spans="1:32" s="24" customFormat="1" ht="15" customHeight="1" x14ac:dyDescent="0.2">
      <c r="A181" s="4"/>
      <c r="B181" s="13"/>
      <c r="C181" s="3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40"/>
    </row>
    <row r="182" spans="1:32" ht="15" customHeight="1" x14ac:dyDescent="0.2">
      <c r="A182" s="4"/>
      <c r="B182" s="13"/>
      <c r="C182" s="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6"/>
    </row>
    <row r="183" spans="1:32" ht="15" customHeight="1" x14ac:dyDescent="0.2">
      <c r="A183" s="4"/>
      <c r="B183" s="13"/>
      <c r="C183" s="3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6"/>
    </row>
    <row r="184" spans="1:32" ht="15" customHeight="1" x14ac:dyDescent="0.2">
      <c r="A184" s="4"/>
      <c r="B184" s="13"/>
      <c r="C184" s="3"/>
      <c r="D184" s="41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6"/>
    </row>
    <row r="185" spans="1:32" ht="15" customHeight="1" x14ac:dyDescent="0.2">
      <c r="A185" s="4"/>
      <c r="B185" s="13"/>
      <c r="C185" s="3"/>
      <c r="D185" s="41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6"/>
    </row>
    <row r="186" spans="1:32" ht="15" customHeight="1" x14ac:dyDescent="0.2">
      <c r="A186" s="4"/>
      <c r="B186" s="13"/>
      <c r="C186" s="3"/>
      <c r="D186" s="41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6"/>
    </row>
    <row r="187" spans="1:32" ht="15" customHeight="1" x14ac:dyDescent="0.2">
      <c r="A187" s="4"/>
      <c r="B187" s="13"/>
      <c r="C187" s="3"/>
      <c r="D187" s="41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6"/>
    </row>
    <row r="188" spans="1:32" ht="15" customHeight="1" x14ac:dyDescent="0.2">
      <c r="A188" s="4"/>
      <c r="B188" s="13"/>
      <c r="C188" s="31"/>
      <c r="D188" s="41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6"/>
    </row>
    <row r="189" spans="1:32" ht="15" customHeight="1" x14ac:dyDescent="0.2">
      <c r="A189" s="4"/>
      <c r="B189" s="13"/>
      <c r="C189" s="31"/>
      <c r="D189" s="41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6"/>
    </row>
    <row r="190" spans="1:32" ht="15" customHeight="1" x14ac:dyDescent="0.2">
      <c r="A190" s="14"/>
      <c r="B190" s="18"/>
      <c r="C190" s="15"/>
      <c r="D190" s="42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38"/>
      <c r="AC190" s="38"/>
      <c r="AD190" s="34"/>
      <c r="AE190" s="34"/>
      <c r="AF190" s="36"/>
    </row>
    <row r="191" spans="1:32" s="3" customFormat="1" ht="15" customHeight="1" x14ac:dyDescent="0.2">
      <c r="A191" s="4"/>
      <c r="B191" s="13"/>
      <c r="D191" s="3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34"/>
      <c r="AC191" s="34"/>
      <c r="AD191" s="38"/>
      <c r="AE191" s="38"/>
      <c r="AF191" s="34"/>
    </row>
    <row r="192" spans="1:32" s="3" customFormat="1" ht="15" customHeight="1" x14ac:dyDescent="0.2">
      <c r="A192" s="4"/>
      <c r="B192" s="1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</row>
    <row r="193" spans="1:32" s="3" customFormat="1" ht="15" customHeight="1" x14ac:dyDescent="0.2">
      <c r="C193" s="1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</row>
    <row r="194" spans="1:32" s="3" customFormat="1" ht="15" customHeight="1" x14ac:dyDescent="0.2">
      <c r="C194" s="1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</row>
    <row r="195" spans="1:32" s="3" customFormat="1" ht="15" customHeight="1" x14ac:dyDescent="0.2">
      <c r="C195" s="1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</row>
    <row r="196" spans="1:32" s="3" customFormat="1" ht="15" customHeight="1" x14ac:dyDescent="0.2">
      <c r="C196" s="1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</row>
    <row r="197" spans="1:32" s="3" customFormat="1" ht="15" customHeight="1" x14ac:dyDescent="0.2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</row>
    <row r="198" spans="1:32" s="3" customFormat="1" ht="15" customHeight="1" x14ac:dyDescent="0.2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</row>
    <row r="199" spans="1:32" s="3" customFormat="1" ht="15" customHeight="1" x14ac:dyDescent="0.2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</row>
    <row r="200" spans="1:32" s="3" customFormat="1" ht="15" customHeight="1" x14ac:dyDescent="0.2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</row>
    <row r="201" spans="1:32" s="3" customFormat="1" ht="15" customHeight="1" x14ac:dyDescent="0.2">
      <c r="B201" s="22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</row>
    <row r="202" spans="1:32" s="3" customFormat="1" ht="15" customHeight="1" x14ac:dyDescent="0.2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</row>
    <row r="203" spans="1:32" s="3" customFormat="1" ht="15" customHeight="1" x14ac:dyDescent="0.35">
      <c r="A203" s="33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</row>
    <row r="204" spans="1:32" s="3" customFormat="1" ht="15" customHeight="1" x14ac:dyDescent="0.2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</row>
    <row r="205" spans="1:32" s="3" customFormat="1" ht="15" customHeight="1" x14ac:dyDescent="0.2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</row>
    <row r="206" spans="1:32" s="3" customFormat="1" ht="15" customHeight="1" x14ac:dyDescent="0.2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</row>
    <row r="207" spans="1:32" s="7" customFormat="1" ht="15" customHeight="1" x14ac:dyDescent="0.2"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4"/>
      <c r="AE207" s="34"/>
      <c r="AF207" s="35"/>
    </row>
    <row r="208" spans="1:32" s="7" customFormat="1" ht="15" customHeight="1" x14ac:dyDescent="0.2">
      <c r="C208" s="3" t="s">
        <v>30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</row>
    <row r="209" spans="3:32" s="7" customFormat="1" ht="15" customHeight="1" x14ac:dyDescent="0.2">
      <c r="C209" s="3" t="s">
        <v>33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</row>
    <row r="210" spans="3:32" s="7" customFormat="1" ht="15" customHeight="1" x14ac:dyDescent="0.2">
      <c r="C210" s="3" t="s">
        <v>29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</row>
    <row r="211" spans="3:32" s="7" customFormat="1" ht="15" customHeight="1" x14ac:dyDescent="0.2">
      <c r="C211" s="3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</row>
    <row r="212" spans="3:32" s="7" customFormat="1" ht="15" customHeight="1" x14ac:dyDescent="0.2">
      <c r="C212" s="3" t="s">
        <v>35</v>
      </c>
      <c r="D212" s="35"/>
      <c r="E212" s="35"/>
      <c r="F212" s="35"/>
      <c r="G212" s="35" t="s">
        <v>34</v>
      </c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</row>
    <row r="213" spans="3:32" s="7" customFormat="1" ht="15" customHeight="1" x14ac:dyDescent="0.2">
      <c r="C213" s="7" t="s">
        <v>36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</row>
    <row r="214" spans="3:32" s="7" customFormat="1" ht="15" customHeight="1" x14ac:dyDescent="0.2"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</row>
    <row r="215" spans="3:32" s="7" customFormat="1" ht="15" customHeight="1" x14ac:dyDescent="0.2">
      <c r="C215" s="7" t="s">
        <v>38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</row>
    <row r="216" spans="3:32" s="7" customFormat="1" ht="15" customHeight="1" x14ac:dyDescent="0.2">
      <c r="C216" s="7" t="s">
        <v>39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</row>
    <row r="217" spans="3:32" s="7" customFormat="1" ht="15" customHeight="1" x14ac:dyDescent="0.2">
      <c r="C217" s="7" t="s">
        <v>37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</row>
    <row r="218" spans="3:32" s="7" customFormat="1" ht="15" customHeight="1" x14ac:dyDescent="0.2"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</row>
    <row r="219" spans="3:32" s="7" customFormat="1" ht="15" customHeight="1" x14ac:dyDescent="0.2"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</row>
    <row r="220" spans="3:32" s="7" customFormat="1" ht="15" customHeight="1" x14ac:dyDescent="0.2">
      <c r="C220" s="7" t="s">
        <v>31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</row>
    <row r="221" spans="3:32" s="7" customFormat="1" ht="15" customHeight="1" x14ac:dyDescent="0.2">
      <c r="D221" s="46"/>
      <c r="E221" s="45"/>
      <c r="F221" s="45"/>
      <c r="G221" s="45"/>
      <c r="H221" s="46"/>
      <c r="I221" s="46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</row>
    <row r="222" spans="3:32" s="7" customFormat="1" ht="15" customHeight="1" x14ac:dyDescent="0.2">
      <c r="C222" s="7" t="s">
        <v>32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</row>
    <row r="223" spans="3:32" s="7" customFormat="1" ht="15" customHeight="1" x14ac:dyDescent="0.2"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</row>
    <row r="224" spans="3:32" s="7" customFormat="1" ht="15" customHeight="1" x14ac:dyDescent="0.2"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</row>
    <row r="225" spans="3:32" ht="15" customHeight="1" x14ac:dyDescent="0.2">
      <c r="C225" s="24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5"/>
      <c r="AE225" s="35"/>
      <c r="AF225" s="36"/>
    </row>
    <row r="226" spans="3:32" ht="15" customHeight="1" x14ac:dyDescent="0.2">
      <c r="C226" s="24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</row>
    <row r="227" spans="3:32" ht="15" customHeight="1" x14ac:dyDescent="0.2">
      <c r="C227" s="24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</row>
    <row r="228" spans="3:32" ht="15" customHeight="1" x14ac:dyDescent="0.2"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</row>
    <row r="229" spans="3:32" ht="15" customHeight="1" x14ac:dyDescent="0.2"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</row>
    <row r="230" spans="3:32" ht="15" customHeight="1" x14ac:dyDescent="0.2"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</row>
    <row r="231" spans="3:32" ht="15" customHeight="1" x14ac:dyDescent="0.2">
      <c r="AD231" s="36"/>
      <c r="AE231" s="36"/>
    </row>
  </sheetData>
  <pageMargins left="0.51181102362204722" right="0.51181102362204722" top="0.74803149606299213" bottom="0.74803149606299213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2023-02-13T12:05:58Z</dcterms:created>
  <dcterms:modified xsi:type="dcterms:W3CDTF">2026-07-13T11:17:46Z</dcterms:modified>
</cp:coreProperties>
</file>